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129\Escritorio 2023\05 mayo\anexos\"/>
    </mc:Choice>
  </mc:AlternateContent>
  <xr:revisionPtr revIDLastSave="0" documentId="8_{A5E76281-7B79-4261-A7F5-305FF48AB7B5}" xr6:coauthVersionLast="47" xr6:coauthVersionMax="47" xr10:uidLastSave="{00000000-0000-0000-0000-000000000000}"/>
  <bookViews>
    <workbookView xWindow="-120" yWindow="-120" windowWidth="29040" windowHeight="15840" xr2:uid="{243E1E46-46F9-4214-8F26-352D3C313528}"/>
  </bookViews>
  <sheets>
    <sheet name="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[2]ipm90!#REF!</definedName>
    <definedName name="__123Graph_B" hidden="1">[2]ipm90!#REF!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hidden="1">[7]ipm90!#REF!</definedName>
    <definedName name="AJUSTADOS" hidden="1">[8]HIERRO!#REF!</definedName>
    <definedName name="_xlnm.Print_Area" localSheetId="0">'17'!$A$1:$K$19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localSheetId="0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localSheetId="0" hidden="1">[9]Data!#REF!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<sst xmlns="http://schemas.openxmlformats.org/spreadsheetml/2006/main" count="31" uniqueCount="28">
  <si>
    <t>ANEXO 17</t>
  </si>
  <si>
    <t>INGRESO NACIONAL DISPONIBLE</t>
  </si>
  <si>
    <t>(Millones de soles a precios de 2007)</t>
  </si>
  <si>
    <t>Promedio anual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</si>
  <si>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</si>
  <si>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</si>
  <si>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</si>
  <si>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</si>
  <si>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</si>
  <si>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</si>
  <si>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</si>
  <si>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</si>
  <si>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</si>
  <si>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</si>
  <si>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2012-2016</t>
  </si>
  <si>
    <t>2017-2022</t>
  </si>
  <si>
    <t>2012-2022</t>
  </si>
  <si>
    <t>1/</t>
  </si>
  <si>
    <t>Producto bruto interno</t>
  </si>
  <si>
    <t xml:space="preserve">        + Renta de factores</t>
  </si>
  <si>
    <t>Producto nacional bruto</t>
  </si>
  <si>
    <t xml:space="preserve">       + Términos de intercambio</t>
  </si>
  <si>
    <t>Ingreso nacional bruto</t>
  </si>
  <si>
    <t xml:space="preserve">        + Transferencias corrientes</t>
  </si>
  <si>
    <t>Ingreso nacional disponible</t>
  </si>
  <si>
    <t>1/ Preliminar.</t>
  </si>
  <si>
    <t>Fuente: Instituto Nacional de Estadística e Informática y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</si>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</sst>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164" fontId="3" fillId="2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164" fontId="2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Continuous"/>
    </xf>
    <xf numFmtId="164" fontId="3" fillId="2" borderId="2" xfId="1" applyNumberFormat="1" applyFont="1" applyFill="1" applyBorder="1" applyAlignment="1">
      <alignment horizontal="centerContinuous"/>
    </xf>
    <xf numFmtId="164" fontId="3" fillId="2" borderId="0" xfId="1" quotePrefix="1" applyNumberFormat="1" applyFont="1" applyFill="1" applyAlignment="1">
      <alignment horizontal="right"/>
    </xf>
    <xf numFmtId="164" fontId="3" fillId="2" borderId="0" xfId="1" quotePrefix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2" fillId="2" borderId="3" xfId="1" applyNumberFormat="1" applyFont="1" applyFill="1" applyBorder="1"/>
    <xf numFmtId="164" fontId="3" fillId="2" borderId="3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164" fontId="3" fillId="2" borderId="0" xfId="1" applyNumberFormat="1" applyFont="1" applyFill="1"/>
    <xf numFmtId="3" fontId="3" fillId="2" borderId="0" xfId="1" applyNumberFormat="1" applyFont="1" applyFill="1" applyAlignment="1">
      <alignment horizontal="right"/>
    </xf>
    <xf numFmtId="0" fontId="3" fillId="2" borderId="0" xfId="1" applyFont="1" applyFill="1"/>
    <xf numFmtId="164" fontId="2" fillId="2" borderId="0" xfId="1" quotePrefix="1" applyNumberFormat="1" applyFont="1" applyFill="1"/>
    <xf numFmtId="3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center"/>
    </xf>
    <xf numFmtId="164" fontId="2" fillId="2" borderId="4" xfId="1" applyNumberFormat="1" applyFont="1" applyFill="1" applyBorder="1"/>
    <xf numFmtId="0" fontId="4" fillId="2" borderId="0" xfId="1" applyFont="1" applyFill="1"/>
    <xf numFmtId="164" fontId="4" fillId="2" borderId="0" xfId="1" applyNumberFormat="1" applyFont="1" applyFill="1"/>
    <xf numFmtId="4" fontId="2" fillId="2" borderId="0" xfId="1" applyNumberFormat="1" applyFont="1" applyFill="1"/>
    <xf numFmtId="165" fontId="2" fillId="2" borderId="0" xfId="1" applyNumberFormat="1" applyFont="1" applyFill="1"/>
  </cellXfs>
  <cellStyles count="2">
    <cellStyle name="Normal" xfId="0" builtinId="0"/>
    <cellStyle name="Normal 6" xfId="1" xr:uid="{0E8E3766-9534-4A70-83EB-0B80BA7F26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129\Escritorio%202023\05%20mayo\anexos\Anexos_total%20vf.xlsx" TargetMode="External"/><Relationship Id="rId1" Type="http://schemas.openxmlformats.org/officeDocument/2006/relationships/externalLinkPath" Target="Anexos_total%20v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s%20econ&#243;micos/SAE/SEP/construcci&#243;n/1999/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aficos/Pedidos%20abruptos/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UARIO%202002/ANUARIO_TRADUCCION/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_O"/>
      <sheetName val="_f"/>
      <sheetName val="historic"/>
      <sheetName val="24 (3)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DF59-F8A8-4ACB-A5E6-42AEC00E5A14}">
  <sheetPr codeName="Hoja18">
    <pageSetUpPr fitToPage="1"/>
  </sheetPr>
  <dimension ref="A1:O19"/>
  <sheetViews>
    <sheetView tabSelected="1" view="pageBreakPreview" zoomScale="85" zoomScaleNormal="70" zoomScaleSheetLayoutView="85" workbookViewId="0">
      <pane xSplit="1" ySplit="7" topLeftCell="B8" activePane="bottomRight" state="frozen"/>
      <selection activeCell="A12" sqref="A12:A60"/>
      <selection pane="topRight" activeCell="A12" sqref="A12:A60"/>
      <selection pane="bottomLeft" activeCell="A12" sqref="A12:A60"/>
      <selection pane="bottomRight" activeCell="B9" sqref="B9:K15"/>
    </sheetView>
  </sheetViews>
  <sheetFormatPr baseColWidth="10" defaultColWidth="11.42578125" defaultRowHeight="18" x14ac:dyDescent="0.25"/>
  <cols>
    <col min="1" max="1" width="43" style="3" customWidth="1"/>
    <col min="2" max="11" width="12.28515625" style="3" customWidth="1"/>
    <col min="12" max="12" width="2.85546875" style="3" hidden="1" customWidth="1"/>
    <col min="13" max="15" width="15" style="3" hidden="1" customWidth="1"/>
    <col min="16" max="16384" width="11.42578125" style="3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spans="1:1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</row>
    <row r="4" spans="1:15" ht="18.75" thickBot="1" x14ac:dyDescent="0.3">
      <c r="A4" s="5"/>
    </row>
    <row r="5" spans="1:1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 t="s">
        <v>3</v>
      </c>
      <c r="N5" s="8"/>
      <c r="O5" s="8"/>
    </row>
    <row r="6" spans="1:15" x14ac:dyDescent="0.25">
      <c r="A6" s="5"/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10"/>
      <c r="M6" s="11" t="s">
        <v>14</v>
      </c>
      <c r="N6" s="11" t="s">
        <v>15</v>
      </c>
      <c r="O6" s="11" t="s">
        <v>16</v>
      </c>
    </row>
    <row r="7" spans="1:15" x14ac:dyDescent="0.25">
      <c r="A7" s="12"/>
      <c r="B7" s="13"/>
      <c r="C7" s="13"/>
      <c r="D7" s="13"/>
      <c r="E7" s="13"/>
      <c r="F7" s="13"/>
      <c r="G7" s="13"/>
      <c r="H7" s="13" t="s">
        <v>17</v>
      </c>
      <c r="I7" s="13" t="s">
        <v>17</v>
      </c>
      <c r="J7" s="13" t="s">
        <v>17</v>
      </c>
      <c r="K7" s="13" t="s">
        <v>17</v>
      </c>
      <c r="L7" s="14"/>
      <c r="M7" s="14"/>
      <c r="N7" s="14"/>
      <c r="O7" s="14"/>
    </row>
    <row r="8" spans="1:15" x14ac:dyDescent="0.25">
      <c r="A8" s="5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</row>
    <row r="9" spans="1:15" s="19" customFormat="1" ht="33" customHeight="1" x14ac:dyDescent="0.25">
      <c r="A9" s="17" t="s">
        <v>18</v>
      </c>
      <c r="B9" s="18">
        <v>456411.72448925948</v>
      </c>
      <c r="C9" s="18">
        <v>467291.17633202998</v>
      </c>
      <c r="D9" s="18">
        <v>482486.51694321085</v>
      </c>
      <c r="E9" s="18">
        <v>501563.52608166251</v>
      </c>
      <c r="F9" s="18">
        <v>514215</v>
      </c>
      <c r="G9" s="18">
        <v>534626</v>
      </c>
      <c r="H9" s="18">
        <v>546605</v>
      </c>
      <c r="I9" s="18">
        <v>486737</v>
      </c>
      <c r="J9" s="18">
        <v>551714</v>
      </c>
      <c r="K9" s="18">
        <v>566514.45399999991</v>
      </c>
      <c r="L9" s="11"/>
      <c r="M9" s="11" t="e">
        <f>(E9/#REF!)^(1/5)*100-100</f>
        <v>#REF!</v>
      </c>
      <c r="N9" s="11">
        <f>(K9/F9)^(1/6)*100-100</f>
        <v>1.6274532146216103</v>
      </c>
      <c r="O9" s="11" t="e">
        <f>(K9/#REF!)^(1/11)*100-100</f>
        <v>#REF!</v>
      </c>
    </row>
    <row r="10" spans="1:15" ht="33" customHeight="1" x14ac:dyDescent="0.25">
      <c r="A10" s="20" t="s">
        <v>19</v>
      </c>
      <c r="B10" s="21">
        <v>-27729.900177648509</v>
      </c>
      <c r="C10" s="21">
        <v>-23085.150760610111</v>
      </c>
      <c r="D10" s="21">
        <v>-19110.667288621269</v>
      </c>
      <c r="E10" s="21">
        <v>-22131.522807136807</v>
      </c>
      <c r="F10" s="21">
        <v>-26448.85914912654</v>
      </c>
      <c r="G10" s="21">
        <v>-27054.075697272652</v>
      </c>
      <c r="H10" s="21">
        <v>-22372.727755767784</v>
      </c>
      <c r="I10" s="21">
        <v>-14877.680493193922</v>
      </c>
      <c r="J10" s="21">
        <v>-45897.727009905735</v>
      </c>
      <c r="K10" s="21">
        <v>-40897.779873779175</v>
      </c>
      <c r="L10" s="22"/>
      <c r="M10" s="22" t="e">
        <f>(E10/#REF!)^(1/5)*100-100</f>
        <v>#REF!</v>
      </c>
      <c r="N10" s="22">
        <f t="shared" ref="N10:N15" si="0">(K10/F10)^(1/6)*100-100</f>
        <v>7.5347421822021658</v>
      </c>
      <c r="O10" s="22" t="e">
        <f>(K10/#REF!)^(1/11)*100-100</f>
        <v>#REF!</v>
      </c>
    </row>
    <row r="11" spans="1:15" ht="33" customHeight="1" x14ac:dyDescent="0.25">
      <c r="A11" s="5" t="s">
        <v>20</v>
      </c>
      <c r="B11" s="21">
        <v>428681.82431161101</v>
      </c>
      <c r="C11" s="21">
        <v>444206.02557141992</v>
      </c>
      <c r="D11" s="21">
        <v>463375.84965458961</v>
      </c>
      <c r="E11" s="21">
        <v>479432.00327452569</v>
      </c>
      <c r="F11" s="21">
        <v>487766.14085087343</v>
      </c>
      <c r="G11" s="21">
        <v>507571.92430272739</v>
      </c>
      <c r="H11" s="21">
        <v>524232.27224423218</v>
      </c>
      <c r="I11" s="21">
        <v>471859.31950680609</v>
      </c>
      <c r="J11" s="21">
        <v>505816.27299009432</v>
      </c>
      <c r="K11" s="21">
        <v>525616.67412622075</v>
      </c>
      <c r="L11" s="22"/>
      <c r="M11" s="22" t="e">
        <f>(E11/#REF!)^(1/5)*100-100</f>
        <v>#REF!</v>
      </c>
      <c r="N11" s="22">
        <f t="shared" si="0"/>
        <v>1.2533919189457521</v>
      </c>
      <c r="O11" s="22" t="e">
        <f>(K11/#REF!)^(1/11)*100-100</f>
        <v>#REF!</v>
      </c>
    </row>
    <row r="12" spans="1:15" ht="33" customHeight="1" x14ac:dyDescent="0.25">
      <c r="A12" s="20" t="s">
        <v>21</v>
      </c>
      <c r="B12" s="21">
        <v>2306.1942863145709</v>
      </c>
      <c r="C12" s="21">
        <v>-3770.9948183720371</v>
      </c>
      <c r="D12" s="21">
        <v>-12458.946165922724</v>
      </c>
      <c r="E12" s="21">
        <v>-13407.888672240206</v>
      </c>
      <c r="F12" s="21">
        <v>-4681.245089213523</v>
      </c>
      <c r="G12" s="21">
        <v>-5642.8840266074876</v>
      </c>
      <c r="H12" s="21">
        <v>-7994.6756715564852</v>
      </c>
      <c r="I12" s="21">
        <v>4650.1579258027123</v>
      </c>
      <c r="J12" s="21">
        <v>20546.75835321187</v>
      </c>
      <c r="K12" s="21">
        <v>4780.1538229313601</v>
      </c>
      <c r="L12" s="22"/>
      <c r="M12" s="22" t="e">
        <f>(E12/#REF!)^(1/5)*100-100</f>
        <v>#REF!</v>
      </c>
      <c r="N12" s="22" t="str">
        <f>IFERROR( (K12/F12)^(1/6)*100-100,"-")</f>
        <v>-</v>
      </c>
      <c r="O12" s="22" t="e">
        <f>(K12/#REF!)^(1/11)*100-100</f>
        <v>#REF!</v>
      </c>
    </row>
    <row r="13" spans="1:15" ht="33" customHeight="1" x14ac:dyDescent="0.25">
      <c r="A13" s="5" t="s">
        <v>22</v>
      </c>
      <c r="B13" s="21">
        <v>430988.01859792555</v>
      </c>
      <c r="C13" s="21">
        <v>440435.03075304785</v>
      </c>
      <c r="D13" s="21">
        <v>450916.90348866687</v>
      </c>
      <c r="E13" s="21">
        <v>466024.11460228544</v>
      </c>
      <c r="F13" s="21">
        <v>483084.89576165989</v>
      </c>
      <c r="G13" s="21">
        <v>501929.04027611983</v>
      </c>
      <c r="H13" s="21">
        <v>516237.59657267563</v>
      </c>
      <c r="I13" s="21">
        <v>476509.47743260872</v>
      </c>
      <c r="J13" s="21">
        <v>526363.03134330618</v>
      </c>
      <c r="K13" s="21">
        <v>530396.8279491521</v>
      </c>
      <c r="L13" s="22"/>
      <c r="M13" s="22" t="e">
        <f>(E13/#REF!)^(1/5)*100-100</f>
        <v>#REF!</v>
      </c>
      <c r="N13" s="22">
        <f t="shared" si="0"/>
        <v>1.5694053560468149</v>
      </c>
      <c r="O13" s="22" t="e">
        <f>(K13/#REF!)^(1/11)*100-100</f>
        <v>#REF!</v>
      </c>
    </row>
    <row r="14" spans="1:15" ht="33" customHeight="1" x14ac:dyDescent="0.25">
      <c r="A14" s="20" t="s">
        <v>23</v>
      </c>
      <c r="B14" s="21">
        <v>10197.809530240662</v>
      </c>
      <c r="C14" s="21">
        <v>12532.523201817663</v>
      </c>
      <c r="D14" s="21">
        <v>10982.598885460997</v>
      </c>
      <c r="E14" s="21">
        <v>13036.128914401428</v>
      </c>
      <c r="F14" s="21">
        <v>12828.80008260535</v>
      </c>
      <c r="G14" s="21">
        <v>11873.265615370739</v>
      </c>
      <c r="H14" s="21">
        <v>12589.880462848228</v>
      </c>
      <c r="I14" s="21">
        <v>12353.353471006047</v>
      </c>
      <c r="J14" s="21">
        <v>14710.982051912068</v>
      </c>
      <c r="K14" s="21">
        <v>13474.480281034746</v>
      </c>
      <c r="L14" s="22"/>
      <c r="M14" s="22" t="e">
        <f>(E14/#REF!)^(1/5)*100-100</f>
        <v>#REF!</v>
      </c>
      <c r="N14" s="22">
        <f t="shared" si="0"/>
        <v>0.82177312050397688</v>
      </c>
      <c r="O14" s="22" t="e">
        <f>(K14/#REF!)^(1/11)*100-100</f>
        <v>#REF!</v>
      </c>
    </row>
    <row r="15" spans="1:15" ht="33" customHeight="1" x14ac:dyDescent="0.25">
      <c r="A15" s="17" t="s">
        <v>24</v>
      </c>
      <c r="B15" s="18">
        <v>441185.82812816626</v>
      </c>
      <c r="C15" s="18">
        <v>452967.55395486549</v>
      </c>
      <c r="D15" s="18">
        <v>461899.50237412786</v>
      </c>
      <c r="E15" s="18">
        <v>479060.24351668695</v>
      </c>
      <c r="F15" s="18">
        <v>495913.69584426528</v>
      </c>
      <c r="G15" s="18">
        <v>513802.30589149066</v>
      </c>
      <c r="H15" s="18">
        <v>528827.47703552386</v>
      </c>
      <c r="I15" s="18">
        <v>488862.83090361475</v>
      </c>
      <c r="J15" s="18">
        <v>541074.01339521818</v>
      </c>
      <c r="K15" s="18">
        <v>543871.30823018681</v>
      </c>
      <c r="L15" s="22"/>
      <c r="M15" s="11" t="e">
        <f>(E15/#REF!)^(1/5)*100-100</f>
        <v>#REF!</v>
      </c>
      <c r="N15" s="11">
        <f t="shared" si="0"/>
        <v>1.5504083945647125</v>
      </c>
      <c r="O15" s="11" t="e">
        <f>(K15/#REF!)^(1/11)*100-100</f>
        <v>#REF!</v>
      </c>
    </row>
    <row r="16" spans="1:15" ht="18.75" thickBot="1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x14ac:dyDescent="0.25">
      <c r="A17" s="24" t="s">
        <v>25</v>
      </c>
    </row>
    <row r="18" spans="1:15" x14ac:dyDescent="0.25">
      <c r="A18" s="25" t="s">
        <v>26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2"/>
    </row>
    <row r="19" spans="1:15" x14ac:dyDescent="0.25">
      <c r="A19" s="25" t="s">
        <v>27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2"/>
      <c r="N19" s="22"/>
      <c r="O19" s="22"/>
    </row>
  </sheetData>
  <mergeCells count="3">
    <mergeCell ref="A1:K1"/>
    <mergeCell ref="A2:K2"/>
    <mergeCell ref="A3:K3"/>
  </mergeCells>
  <printOptions horizontalCentered="1" verticalCentered="1"/>
  <pageMargins left="0.62992125984251968" right="0.78740157480314965" top="1" bottom="1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</vt:lpstr>
      <vt:lpstr>'17'!Área_de_impresión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Cuela Alvarez, Ronald  Augusto</dc:creator>
  <cp:lastModifiedBy>Cuela Alvarez, Ronald  Augusto</cp:lastModifiedBy>
  <dcterms:created xsi:type="dcterms:W3CDTF">2023-05-06T00:12:30Z</dcterms:created>
  <dcterms:modified xsi:type="dcterms:W3CDTF">2023-05-06T00:12:31Z</dcterms:modified>
</cp:coreProperties>
</file>