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57C5D80-9B15-46E1-9B93-042B4D6836EF}" xr6:coauthVersionLast="47" xr6:coauthVersionMax="47" xr10:uidLastSave="{00000000-0000-0000-0000-000000000000}"/>
  <bookViews>
    <workbookView xWindow="-108" yWindow="228" windowWidth="23256" windowHeight="12240" xr2:uid="{00000000-000D-0000-FFFF-FFFF00000000}"/>
  </bookViews>
  <sheets>
    <sheet name="Subastas" sheetId="6" r:id="rId1"/>
    <sheet name="Códigos" sheetId="2" r:id="rId2"/>
    <sheet name="Bloomberg" sheetId="3" r:id="rId3"/>
  </sheets>
  <definedNames>
    <definedName name="_xlnm.Print_Area" localSheetId="0">Subastas!$A$5:$N$130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G24" i="3"/>
  <c r="F24" i="3"/>
  <c r="E24" i="3"/>
  <c r="B24" i="3"/>
  <c r="H10" i="3"/>
  <c r="G10" i="3"/>
  <c r="F10" i="3"/>
  <c r="E10" i="3"/>
  <c r="B10" i="3"/>
  <c r="B17" i="3" l="1"/>
  <c r="H17" i="3"/>
  <c r="G17" i="3"/>
  <c r="F17" i="3"/>
  <c r="E17" i="3"/>
  <c r="D10" i="3" l="1"/>
  <c r="D24" i="3"/>
  <c r="C24" i="3"/>
  <c r="C10" i="3"/>
  <c r="D17" i="3" l="1"/>
  <c r="C17" i="3"/>
  <c r="C12" i="3" l="1"/>
  <c r="G27" i="3"/>
  <c r="G26" i="3"/>
  <c r="G16" i="3"/>
  <c r="G14" i="3"/>
  <c r="G12" i="3"/>
  <c r="F35" i="3"/>
  <c r="F34" i="3"/>
  <c r="G35" i="3"/>
  <c r="G34" i="3"/>
  <c r="F27" i="3"/>
  <c r="D26" i="3"/>
  <c r="D14" i="3"/>
  <c r="D27" i="3"/>
  <c r="D16" i="3"/>
  <c r="C27" i="3"/>
  <c r="C16" i="3"/>
  <c r="F26" i="3"/>
  <c r="F14" i="3"/>
  <c r="C14" i="3"/>
  <c r="F12" i="3"/>
  <c r="F16" i="3"/>
  <c r="C26" i="3"/>
  <c r="D12" i="3"/>
  <c r="F32" i="3"/>
  <c r="D32" i="3"/>
  <c r="G31" i="3"/>
  <c r="D30" i="3"/>
  <c r="G32" i="3"/>
  <c r="D31" i="3"/>
  <c r="F30" i="3"/>
  <c r="F31" i="3"/>
  <c r="G30" i="3"/>
  <c r="D35" i="3"/>
  <c r="G25" i="3" l="1"/>
  <c r="G11" i="3"/>
  <c r="F11" i="3"/>
  <c r="F25" i="3"/>
  <c r="D28" i="3"/>
  <c r="D15" i="3"/>
  <c r="C25" i="3"/>
  <c r="C11" i="3"/>
  <c r="D11" i="3"/>
  <c r="D25" i="3"/>
  <c r="G28" i="3"/>
  <c r="G15" i="3"/>
  <c r="C15" i="3"/>
  <c r="C28" i="3"/>
  <c r="F15" i="3"/>
  <c r="F28" i="3"/>
  <c r="G13" i="3"/>
  <c r="F13" i="3"/>
  <c r="C13" i="3"/>
  <c r="D13" i="3"/>
  <c r="D36" i="3" l="1"/>
  <c r="G36" i="3" l="1"/>
  <c r="F36" i="3" l="1"/>
  <c r="C36" i="3" l="1"/>
  <c r="C31" i="3"/>
  <c r="C35" i="3"/>
  <c r="C30" i="3"/>
  <c r="C34" i="3"/>
  <c r="C32" i="3"/>
  <c r="E16" i="3" l="1"/>
  <c r="E12" i="3"/>
  <c r="E27" i="3"/>
  <c r="E14" i="3"/>
  <c r="E26" i="3"/>
  <c r="E34" i="3"/>
  <c r="E35" i="3"/>
  <c r="E30" i="3"/>
  <c r="E32" i="3"/>
  <c r="E31" i="3"/>
  <c r="E15" i="3" l="1"/>
  <c r="E28" i="3"/>
  <c r="E25" i="3"/>
  <c r="E11" i="3"/>
  <c r="E13" i="3"/>
  <c r="E36" i="3" l="1"/>
  <c r="H35" i="3" l="1"/>
  <c r="H34" i="3"/>
  <c r="H36" i="3"/>
  <c r="B36" i="3" l="1"/>
  <c r="B35" i="3"/>
  <c r="B12" i="3" l="1"/>
  <c r="B16" i="3"/>
  <c r="B14" i="3"/>
  <c r="H12" i="3"/>
  <c r="H16" i="3"/>
  <c r="H14" i="3"/>
  <c r="B27" i="3"/>
  <c r="H26" i="3"/>
  <c r="B26" i="3"/>
  <c r="H30" i="3"/>
  <c r="H31" i="3"/>
  <c r="B30" i="3"/>
  <c r="H32" i="3"/>
  <c r="B31" i="3"/>
  <c r="B32" i="3"/>
  <c r="H27" i="3"/>
  <c r="B15" i="3" l="1"/>
  <c r="B28" i="3"/>
  <c r="H25" i="3"/>
  <c r="H11" i="3"/>
  <c r="H15" i="3"/>
  <c r="H28" i="3"/>
  <c r="B25" i="3"/>
  <c r="B11" i="3"/>
  <c r="B13" i="3"/>
  <c r="H13" i="3"/>
  <c r="D40" i="3" l="1"/>
  <c r="D42" i="3"/>
  <c r="F40" i="3"/>
  <c r="B43" i="3"/>
  <c r="D43" i="3"/>
  <c r="F39" i="3"/>
  <c r="B42" i="3"/>
  <c r="B40" i="3"/>
  <c r="B41" i="3"/>
  <c r="D41" i="3"/>
  <c r="D39" i="3" l="1"/>
  <c r="B39" i="3"/>
</calcChain>
</file>

<file path=xl/sharedStrings.xml><?xml version="1.0" encoding="utf-8"?>
<sst xmlns="http://schemas.openxmlformats.org/spreadsheetml/2006/main" count="372" uniqueCount="211">
  <si>
    <t>Instrumento</t>
  </si>
  <si>
    <t>Monto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</si>
  <si>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</si>
  <si>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</si>
  <si>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</si>
  <si>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</si>
  <si>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</si>
  <si>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</si>
  <si>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</si>
  <si>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</si>
  <si>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</si>
  <si>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</si>
  <si>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</si>
  <si>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</si>
  <si>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</si>
  <si>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</si>
  <si>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</si>
  <si>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</si>
  <si>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Compra/venta</t>
  </si>
  <si>
    <t>Operación</t>
  </si>
  <si>
    <t>Tasa</t>
  </si>
  <si>
    <t>IV. OPERACIONES DE VENTANILLA</t>
  </si>
  <si>
    <t>V. DEPÓSITOS OVERNIGHT</t>
  </si>
  <si>
    <t>Moneda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</si>
  <si>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</si>
  <si>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</si>
  <si>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</si>
  <si>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</si>
  <si>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</si>
  <si>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</si>
  <si>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</si>
  <si>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</si>
  <si>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</si>
  <si>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</si>
  <si>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</si>
  <si>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</si>
  <si>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</si>
  <si>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</si>
  <si>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</si>
  <si>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</si>
  <si>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</si>
  <si>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Se aceptará un número máximo de propuestas de diez.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</si>
  <si>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</si>
  <si>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</si>
  <si>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</si>
  <si>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</si>
  <si>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</si>
  <si>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</si>
  <si>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</si>
  <si>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</si>
  <si>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</si>
  <si>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</si>
  <si>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</si>
  <si>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</si>
  <si>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</si>
  <si>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>El BCRP se reserva el derecho de rechazar, sin expresión de causa, las solicitudes que se presenten.</t>
  </si>
  <si>
    <t>TC promedio</t>
  </si>
  <si>
    <t>Sin movimiento</t>
  </si>
  <si>
    <t>RED</t>
  </si>
  <si>
    <t>Repo para provisión de USD</t>
  </si>
  <si>
    <t>REP</t>
  </si>
  <si>
    <t>Compra</t>
  </si>
  <si>
    <t>Venta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</si>
  <si>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</si>
  <si>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</si>
  <si>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</si>
  <si>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SWAP CAMBIARIO Compra</t>
  </si>
  <si>
    <t>SWAP CAMBIARIO Venta</t>
  </si>
  <si>
    <t>SC-Compra</t>
  </si>
  <si>
    <t>SC-Venta</t>
  </si>
  <si>
    <t>Circular 050-2013-BCRP (27/12/2013)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</si>
  <si>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</si>
  <si>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</si>
  <si>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</si>
  <si>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</si>
  <si>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</si>
  <si>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</si>
  <si>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</si>
  <si>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</si>
  <si>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</si>
  <si>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</si>
  <si>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</si>
  <si>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</si>
  <si>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</si>
  <si>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REPO Especial para Colocación de CDR</t>
  </si>
  <si>
    <t>REPO-CDR</t>
  </si>
  <si>
    <t>Grupos de las Subastas del BCRP</t>
  </si>
  <si>
    <t>Subasta</t>
  </si>
  <si>
    <t>Grupo</t>
  </si>
  <si>
    <t>G-3</t>
  </si>
  <si>
    <t>G-4</t>
  </si>
  <si>
    <t>G-1</t>
  </si>
  <si>
    <t>REPO</t>
  </si>
  <si>
    <t>G-7</t>
  </si>
  <si>
    <t>REPOEXP</t>
  </si>
  <si>
    <t>REPOSUST</t>
  </si>
  <si>
    <t>REPOCDR</t>
  </si>
  <si>
    <t>SCV</t>
  </si>
  <si>
    <t>G-8</t>
  </si>
  <si>
    <t>COLOCTP</t>
  </si>
  <si>
    <t>G-9</t>
  </si>
  <si>
    <t>COLOCBN</t>
  </si>
  <si>
    <t>II. Auctions</t>
  </si>
  <si>
    <t>Instrument</t>
  </si>
  <si>
    <t>Amount</t>
  </si>
  <si>
    <t>Term</t>
  </si>
  <si>
    <t>Issue date</t>
  </si>
  <si>
    <t>Maturity day</t>
  </si>
  <si>
    <t>Term days</t>
  </si>
  <si>
    <t>Deadline</t>
  </si>
  <si>
    <t>Participants</t>
  </si>
  <si>
    <t>III. Dpto O/N</t>
  </si>
  <si>
    <t>Rate S/.</t>
  </si>
  <si>
    <t>USD</t>
  </si>
  <si>
    <t xml:space="preserve">IV. Contact: </t>
  </si>
  <si>
    <t>Extension</t>
  </si>
  <si>
    <t>Fax</t>
  </si>
  <si>
    <t>I. Estimated</t>
  </si>
  <si>
    <t>Inicial</t>
  </si>
  <si>
    <t>liquidity</t>
  </si>
  <si>
    <t>rates %</t>
  </si>
  <si>
    <t xml:space="preserve">    Millons S/.</t>
  </si>
  <si>
    <t>Auction Amount</t>
  </si>
  <si>
    <t>Received Proposals</t>
  </si>
  <si>
    <t>Accepted Proposals</t>
  </si>
  <si>
    <t>Term (days)</t>
  </si>
  <si>
    <t>Issue Int Rate (%)</t>
  </si>
  <si>
    <t>Minimun</t>
  </si>
  <si>
    <t>Maximun</t>
  </si>
  <si>
    <t>Average</t>
  </si>
  <si>
    <t>Issue Price (%)</t>
  </si>
  <si>
    <t>Balance (S/.)</t>
  </si>
  <si>
    <t>TP</t>
  </si>
  <si>
    <t>BN</t>
  </si>
  <si>
    <t>Repo Val.</t>
  </si>
  <si>
    <t>Repo Esp.</t>
  </si>
  <si>
    <t>Swap Reg.</t>
  </si>
  <si>
    <t>Swap Exp.</t>
  </si>
  <si>
    <t>Swap Sust.</t>
  </si>
  <si>
    <t>Swap Camb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</si>
  <si>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</si>
  <si>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</si>
  <si>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</si>
  <si>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</si>
  <si>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t>VI. SALDO DE CERTIFICADOS Y DEPÓSITOS BCRP (En Soles)</t>
  </si>
  <si>
    <t>IX. SWAP CAMBIARIO (En Soles)</t>
  </si>
  <si>
    <t>Anexos:  24521,  24561,  24527</t>
  </si>
  <si>
    <t>Circular 043-2015-BCRP (27/11/2015)</t>
  </si>
  <si>
    <t>Circular 023-2016-BCRP (11/10/2016)</t>
  </si>
  <si>
    <t>SCC</t>
  </si>
  <si>
    <t xml:space="preserve">  Compra / Venta</t>
  </si>
  <si>
    <t xml:space="preserve"> </t>
  </si>
  <si>
    <t>Repo de Monedas</t>
  </si>
  <si>
    <t>Repo de Valores</t>
  </si>
  <si>
    <t>REPO Cartera de Créditos Representada en Títulos Valores</t>
  </si>
  <si>
    <t>REPOCARTA</t>
  </si>
  <si>
    <t>Alternativo</t>
  </si>
  <si>
    <t>REPOCARTG</t>
  </si>
  <si>
    <t>General</t>
  </si>
  <si>
    <t>Circular 016-2020-BCRP (13/04/2020)</t>
  </si>
  <si>
    <t>REPOCART</t>
  </si>
  <si>
    <t>REPOGART</t>
  </si>
  <si>
    <t>Circular 017-2020-BCRP (14/04/2020)</t>
  </si>
  <si>
    <t>*Monto adjudicado total.</t>
  </si>
  <si>
    <t>6/ El Grupo 6 (G-6) incluye a las entidades autorizadas mediante Circulares 016-2020-BCRP.</t>
  </si>
  <si>
    <t>7/ El Grupo 7 (G-7) incluye a las entidades autorizadas mediante Circular 002-2015-BCRP.</t>
  </si>
  <si>
    <t>Plazo en días</t>
  </si>
  <si>
    <t>Vencimiento</t>
  </si>
  <si>
    <t>Plazo</t>
  </si>
  <si>
    <t>REPO de Cartera de Créditos Garantizados por el Gobierno*</t>
  </si>
  <si>
    <t>VII. SALDO DE REPO PARA PROVISIÓN DE SOLES (En Soles)</t>
  </si>
  <si>
    <t>VIII. SALDO DE REPO PARA PROVISIÓN DE USD (En Dólares)</t>
  </si>
  <si>
    <t>Circular 033-2020-BCRP (19/12/2020)</t>
  </si>
  <si>
    <t>G-10</t>
  </si>
  <si>
    <t>Fecha de Emisión (Liquidación)</t>
  </si>
  <si>
    <t>BTP</t>
  </si>
  <si>
    <t>STI</t>
  </si>
  <si>
    <t>G-11</t>
  </si>
  <si>
    <t>11/ El Grupo 11 (G-11) incluye a las empresas bancarias con clasificación A- o superior</t>
  </si>
  <si>
    <t>XI. INFORMES</t>
  </si>
  <si>
    <t>X. SWAP DE TASAS DE INTERÉS (En Soles)</t>
  </si>
  <si>
    <t>SWAP DE TASAS DE INTERÉS</t>
  </si>
  <si>
    <t>Circular 035-2020-BCRP (18/12/2020)</t>
  </si>
  <si>
    <t>Tipo Tasa PEN</t>
  </si>
  <si>
    <t>Tasa PEN (%)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</si>
  <si>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</si>
  <si>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</si>
  <si>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</si>
  <si>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- / -</t>
  </si>
  <si>
    <t xml:space="preserve"> - / -</t>
  </si>
  <si>
    <t>REPOLIQ</t>
  </si>
  <si>
    <t>REPO de Cartera de Créditos Representada en Títulos Valores para Apoyo de Liquidez</t>
  </si>
  <si>
    <t>i) 7,50% para las primeras 10 operaciones en los últimos 3 meses</t>
  </si>
  <si>
    <t>10/ El Grupo 10 (G-10) incluye a empresas bancarias privadas y bancos de inversión.</t>
  </si>
  <si>
    <t>DP-3370</t>
  </si>
  <si>
    <t>SCV-1864</t>
  </si>
  <si>
    <t>SCV-1865</t>
  </si>
  <si>
    <t>SCV-1866</t>
  </si>
  <si>
    <t>SCV-1867</t>
  </si>
  <si>
    <t/>
  </si>
  <si>
    <t>3 meses</t>
  </si>
  <si>
    <t>9 meses</t>
  </si>
  <si>
    <t>1 mes</t>
  </si>
  <si>
    <t>O/N</t>
  </si>
  <si>
    <t>COMPRA BTP 12AGO2032 - 226</t>
  </si>
  <si>
    <t>COMPRA BTP 12AGO2033 - 227</t>
  </si>
  <si>
    <t>COMPRA BTP 12AGO2037 - 228</t>
  </si>
  <si>
    <t>Variable</t>
  </si>
  <si>
    <t>COLOCTP-171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</si>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</sst>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  <numFmt numFmtId="174" formatCode="_ * #,##0.0_ ;_ * \-#,##0.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2" fillId="0" borderId="0" xfId="0" applyNumberFormat="1" applyFont="1" applyAlignment="1">
      <alignment horizontal="left"/>
    </xf>
    <xf numFmtId="0" fontId="0" fillId="2" borderId="0" xfId="0" applyFill="1"/>
    <xf numFmtId="0" fontId="0" fillId="2" borderId="8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71" fontId="0" fillId="2" borderId="0" xfId="0" applyNumberFormat="1" applyFill="1" applyAlignment="1">
      <alignment horizontal="right"/>
    </xf>
    <xf numFmtId="20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right"/>
    </xf>
    <xf numFmtId="15" fontId="0" fillId="2" borderId="0" xfId="0" applyNumberFormat="1" applyFill="1" applyAlignment="1">
      <alignment horizontal="right"/>
    </xf>
    <xf numFmtId="0" fontId="14" fillId="2" borderId="0" xfId="0" applyFont="1" applyFill="1"/>
    <xf numFmtId="2" fontId="0" fillId="2" borderId="0" xfId="0" applyNumberFormat="1" applyFill="1" applyAlignment="1">
      <alignment horizontal="right"/>
    </xf>
    <xf numFmtId="171" fontId="0" fillId="2" borderId="0" xfId="0" applyNumberFormat="1" applyFill="1"/>
    <xf numFmtId="0" fontId="4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168" fontId="0" fillId="2" borderId="0" xfId="0" applyNumberFormat="1" applyFill="1"/>
    <xf numFmtId="168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172" fontId="0" fillId="2" borderId="8" xfId="0" applyNumberFormat="1" applyFill="1" applyBorder="1" applyAlignment="1">
      <alignment horizontal="center" vertical="center"/>
    </xf>
    <xf numFmtId="0" fontId="15" fillId="0" borderId="0" xfId="0" applyFont="1"/>
    <xf numFmtId="0" fontId="0" fillId="0" borderId="7" xfId="0" applyBorder="1"/>
    <xf numFmtId="0" fontId="0" fillId="0" borderId="11" xfId="0" applyBorder="1"/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0" fontId="6" fillId="0" borderId="0" xfId="0" applyNumberFormat="1" applyFont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17" fillId="0" borderId="0" xfId="0" applyFont="1"/>
    <xf numFmtId="0" fontId="4" fillId="0" borderId="7" xfId="0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168" fontId="0" fillId="0" borderId="0" xfId="0" applyNumberFormat="1" applyAlignment="1">
      <alignment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8" fillId="0" borderId="0" xfId="2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2" borderId="8" xfId="0" quotePrefix="1" applyNumberFormat="1" applyFill="1" applyBorder="1" applyAlignment="1">
      <alignment horizontal="center" vertical="center"/>
    </xf>
    <xf numFmtId="0" fontId="8" fillId="0" borderId="0" xfId="2" applyAlignment="1" applyProtection="1"/>
    <xf numFmtId="170" fontId="19" fillId="0" borderId="0" xfId="0" applyNumberFormat="1" applyFont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0" fillId="0" borderId="2" xfId="5" applyNumberFormat="1" applyFont="1" applyBorder="1" applyAlignment="1">
      <alignment horizontal="right" vertical="center"/>
    </xf>
    <xf numFmtId="174" fontId="0" fillId="0" borderId="15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15" fontId="10" fillId="2" borderId="0" xfId="0" applyNumberFormat="1" applyFont="1" applyFill="1" applyAlignment="1">
      <alignment horizontal="right"/>
    </xf>
    <xf numFmtId="15" fontId="10" fillId="2" borderId="0" xfId="0" applyNumberFormat="1" applyFont="1" applyFill="1"/>
    <xf numFmtId="2" fontId="0" fillId="0" borderId="0" xfId="5" applyNumberFormat="1" applyFont="1" applyBorder="1" applyAlignment="1">
      <alignment horizontal="right" vertical="center"/>
    </xf>
    <xf numFmtId="20" fontId="10" fillId="2" borderId="0" xfId="0" applyNumberFormat="1" applyFont="1" applyFill="1"/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1" fontId="10" fillId="0" borderId="0" xfId="0" applyNumberFormat="1" applyFont="1" applyAlignment="1">
      <alignment horizontal="right" vertical="center"/>
    </xf>
    <xf numFmtId="0" fontId="8" fillId="0" borderId="4" xfId="2" applyBorder="1" applyAlignment="1" applyProtection="1">
      <alignment horizontal="center" vertical="center"/>
    </xf>
    <xf numFmtId="0" fontId="8" fillId="0" borderId="0" xfId="2" applyBorder="1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173" fontId="16" fillId="0" borderId="0" xfId="0" applyNumberFormat="1" applyFont="1" applyAlignment="1">
      <alignment horizontal="left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2" xfId="3" xr:uid="{00000000-0005-0000-0000-000002000000}"/>
    <cellStyle name="Millares 2 2" xfId="4" xr:uid="{00000000-0005-0000-0000-000003000000}"/>
    <cellStyle name="Normal" xfId="0" builtinId="0"/>
    <cellStyle name="Porcentaje" xfId="5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112060</xdr:rowOff>
    </xdr:from>
    <xdr:ext cx="13586228" cy="1247990"/>
    <xdr:pic>
      <xdr:nvPicPr>
        <xdr:cNvPr id="3" name="1 Imagen" descr="cabecera-espanol.jpg">
          <a:extLst>
            <a:ext uri="{FF2B5EF4-FFF2-40B4-BE49-F238E27FC236}">
              <a16:creationId xmlns:a16="http://schemas.microsoft.com/office/drawing/2014/main" id="{283B2A1F-7766-4E51-8B74-155F5D7C2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228600</xdr:colOff>
      <xdr:row>3</xdr:row>
      <xdr:rowOff>167283</xdr:rowOff>
    </xdr:to>
    <xdr:pic>
      <xdr:nvPicPr>
        <xdr:cNvPr id="2" name="Picture 9" descr="H:\Comunica\AGINVCOY\Informes\Inf_2007\Pub2007_xxx_Vineta Intranet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5749"/>
        <a:stretch>
          <a:fillRect/>
        </a:stretch>
      </xdr:blipFill>
      <xdr:spPr bwMode="auto">
        <a:xfrm>
          <a:off x="0" y="0"/>
          <a:ext cx="9220200" cy="7387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4" width="15.88671875" customWidth="1"/>
    <col min="5" max="5" width="17.6640625" customWidth="1"/>
    <col min="6" max="6" width="18.109375" customWidth="1"/>
    <col min="7" max="7" width="18.77734375" customWidth="1"/>
    <col min="8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96">
        <v>45273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T10" s="38"/>
    </row>
    <row r="11" spans="1:22" ht="15" customHeight="1" x14ac:dyDescent="0.3">
      <c r="A11" s="82" t="s">
        <v>24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22" x14ac:dyDescent="0.3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U12" s="84"/>
      <c r="V12" s="84"/>
    </row>
    <row r="13" spans="1:22" x14ac:dyDescent="0.3">
      <c r="A13" s="122">
        <v>8100</v>
      </c>
      <c r="B13" s="122"/>
      <c r="C13" s="122"/>
      <c r="D13" s="122"/>
      <c r="E13" s="122"/>
      <c r="F13" s="1" t="s">
        <v>199</v>
      </c>
      <c r="G13" s="1"/>
      <c r="H13" s="1"/>
      <c r="I13" s="1"/>
      <c r="J13" s="1"/>
      <c r="K13" s="1"/>
      <c r="L13" s="1"/>
      <c r="M13" s="1"/>
      <c r="N13" s="1"/>
      <c r="U13" s="84"/>
      <c r="V13" s="84"/>
    </row>
    <row r="14" spans="1:22" x14ac:dyDescent="0.3">
      <c r="A14" s="31"/>
      <c r="B14" s="31"/>
      <c r="C14" s="31"/>
      <c r="D14" s="31"/>
      <c r="E14" s="31"/>
      <c r="F14" s="1"/>
      <c r="G14" s="1"/>
      <c r="H14" s="1"/>
      <c r="I14" s="1"/>
      <c r="J14" s="1"/>
      <c r="K14" s="1"/>
      <c r="L14" s="1"/>
      <c r="M14" s="1"/>
      <c r="N14" s="1"/>
      <c r="U14" s="84"/>
      <c r="V14" s="84"/>
    </row>
    <row r="15" spans="1:22" x14ac:dyDescent="0.3">
      <c r="A15" s="4" t="s">
        <v>142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U15" s="84"/>
      <c r="V15" s="84"/>
    </row>
    <row r="16" spans="1:22" x14ac:dyDescent="0.3">
      <c r="A16" s="1"/>
      <c r="B16" s="45" t="s">
        <v>97</v>
      </c>
      <c r="C16" s="45" t="s">
        <v>97</v>
      </c>
      <c r="D16" s="45" t="s">
        <v>97</v>
      </c>
      <c r="E16" s="45" t="s">
        <v>175</v>
      </c>
      <c r="F16" s="45" t="s">
        <v>175</v>
      </c>
      <c r="G16" s="45" t="s">
        <v>175</v>
      </c>
      <c r="H16" s="45" t="s">
        <v>99</v>
      </c>
      <c r="I16" s="45" t="s">
        <v>40</v>
      </c>
      <c r="J16" s="45" t="s">
        <v>97</v>
      </c>
      <c r="K16" s="45" t="e">
        <v>#VALUE!</v>
      </c>
      <c r="L16" s="45" t="e">
        <v>#VALUE!</v>
      </c>
      <c r="M16" s="45" t="e">
        <v>#VALUE!</v>
      </c>
      <c r="N16" s="45" t="e">
        <v>#VALUE!</v>
      </c>
      <c r="O16" s="45" t="e">
        <v>#VALUE!</v>
      </c>
      <c r="P16" s="45" t="e">
        <v>#VALUE!</v>
      </c>
      <c r="Q16" s="45" t="e">
        <v>#VALUE!</v>
      </c>
      <c r="R16" s="45" t="e">
        <v>#VALUE!</v>
      </c>
      <c r="S16" s="45" t="e">
        <v>#VALUE!</v>
      </c>
      <c r="T16" s="45" t="e">
        <v>#REF!</v>
      </c>
      <c r="U16" s="84"/>
      <c r="V16" s="84"/>
    </row>
    <row r="17" spans="1:20" s="28" customFormat="1" ht="28.8" x14ac:dyDescent="0.3">
      <c r="A17" s="13" t="s">
        <v>0</v>
      </c>
      <c r="B17" s="97" t="s">
        <v>195</v>
      </c>
      <c r="C17" s="97" t="s">
        <v>196</v>
      </c>
      <c r="D17" s="97" t="s">
        <v>197</v>
      </c>
      <c r="E17" s="97" t="s">
        <v>204</v>
      </c>
      <c r="F17" s="97" t="s">
        <v>205</v>
      </c>
      <c r="G17" s="97" t="s">
        <v>206</v>
      </c>
      <c r="H17" s="97" t="s">
        <v>208</v>
      </c>
      <c r="I17" s="98" t="s">
        <v>194</v>
      </c>
      <c r="J17" s="98" t="s">
        <v>198</v>
      </c>
      <c r="K17" s="103"/>
      <c r="L17" s="103"/>
      <c r="M17" s="103"/>
      <c r="N17" s="103"/>
      <c r="T17" s="99"/>
    </row>
    <row r="18" spans="1:20" x14ac:dyDescent="0.3">
      <c r="A18" s="10" t="s">
        <v>13</v>
      </c>
      <c r="B18" s="11">
        <v>200</v>
      </c>
      <c r="C18" s="11">
        <v>200</v>
      </c>
      <c r="D18" s="11">
        <v>300</v>
      </c>
      <c r="E18" s="11">
        <v>30</v>
      </c>
      <c r="F18" s="11">
        <v>30</v>
      </c>
      <c r="G18" s="11">
        <v>30</v>
      </c>
      <c r="H18" s="11">
        <v>300</v>
      </c>
      <c r="I18" s="11">
        <v>400</v>
      </c>
      <c r="J18" s="11">
        <v>300</v>
      </c>
      <c r="K18" s="88" t="s">
        <v>199</v>
      </c>
      <c r="L18" s="88" t="s">
        <v>199</v>
      </c>
      <c r="M18" s="88" t="s">
        <v>199</v>
      </c>
      <c r="N18" s="88" t="s">
        <v>199</v>
      </c>
      <c r="T18" s="84">
        <v>10</v>
      </c>
    </row>
    <row r="19" spans="1:20" x14ac:dyDescent="0.3">
      <c r="A19" s="10" t="s">
        <v>168</v>
      </c>
      <c r="B19" s="72" t="s">
        <v>200</v>
      </c>
      <c r="C19" s="72" t="s">
        <v>201</v>
      </c>
      <c r="D19" s="72" t="s">
        <v>201</v>
      </c>
      <c r="E19" s="72"/>
      <c r="F19" s="71" t="s">
        <v>199</v>
      </c>
      <c r="G19" s="71" t="s">
        <v>199</v>
      </c>
      <c r="H19" s="71" t="s">
        <v>202</v>
      </c>
      <c r="I19" s="71" t="s">
        <v>203</v>
      </c>
      <c r="J19" s="71" t="s">
        <v>201</v>
      </c>
      <c r="K19" s="90" t="s">
        <v>199</v>
      </c>
      <c r="L19" s="90" t="s">
        <v>199</v>
      </c>
      <c r="M19" s="90" t="s">
        <v>199</v>
      </c>
      <c r="N19" s="90" t="s">
        <v>199</v>
      </c>
      <c r="T19" s="84">
        <v>2</v>
      </c>
    </row>
    <row r="20" spans="1:20" x14ac:dyDescent="0.3">
      <c r="A20" s="10" t="s">
        <v>174</v>
      </c>
      <c r="B20" s="72">
        <v>45273</v>
      </c>
      <c r="C20" s="72">
        <v>45273</v>
      </c>
      <c r="D20" s="72">
        <v>45273</v>
      </c>
      <c r="E20" s="72">
        <v>45278</v>
      </c>
      <c r="F20" s="72">
        <v>45278</v>
      </c>
      <c r="G20" s="72">
        <v>45278</v>
      </c>
      <c r="H20" s="72">
        <v>45273</v>
      </c>
      <c r="I20" s="72">
        <v>45273</v>
      </c>
      <c r="J20" s="72">
        <v>45273</v>
      </c>
      <c r="K20" s="104" t="s">
        <v>199</v>
      </c>
      <c r="L20" s="104" t="s">
        <v>199</v>
      </c>
      <c r="M20" s="104" t="s">
        <v>199</v>
      </c>
      <c r="N20" s="104" t="s">
        <v>199</v>
      </c>
      <c r="T20" s="84">
        <v>4</v>
      </c>
    </row>
    <row r="21" spans="1:20" x14ac:dyDescent="0.3">
      <c r="A21" s="10" t="s">
        <v>167</v>
      </c>
      <c r="B21" s="73">
        <v>45364</v>
      </c>
      <c r="C21" s="73">
        <v>45548</v>
      </c>
      <c r="D21" s="73">
        <v>45548</v>
      </c>
      <c r="E21" s="73">
        <v>48438</v>
      </c>
      <c r="F21" s="73">
        <v>48803</v>
      </c>
      <c r="G21" s="73">
        <v>50264</v>
      </c>
      <c r="H21" s="73">
        <v>45306</v>
      </c>
      <c r="I21" s="73">
        <v>45274</v>
      </c>
      <c r="J21" s="73">
        <v>45548</v>
      </c>
      <c r="K21" s="105" t="s">
        <v>199</v>
      </c>
      <c r="L21" s="105" t="s">
        <v>199</v>
      </c>
      <c r="M21" s="105" t="s">
        <v>199</v>
      </c>
      <c r="N21" s="105" t="s">
        <v>199</v>
      </c>
      <c r="T21" s="84">
        <v>5</v>
      </c>
    </row>
    <row r="22" spans="1:20" x14ac:dyDescent="0.3">
      <c r="A22" s="10" t="s">
        <v>166</v>
      </c>
      <c r="B22" s="71">
        <v>91</v>
      </c>
      <c r="C22" s="71">
        <v>275</v>
      </c>
      <c r="D22" s="71">
        <v>275</v>
      </c>
      <c r="E22" s="71">
        <v>3160</v>
      </c>
      <c r="F22" s="71">
        <v>3525</v>
      </c>
      <c r="G22" s="71">
        <v>4986</v>
      </c>
      <c r="H22" s="71">
        <v>33</v>
      </c>
      <c r="I22" s="71">
        <v>1</v>
      </c>
      <c r="J22" s="71">
        <v>275</v>
      </c>
      <c r="K22" s="90" t="s">
        <v>199</v>
      </c>
      <c r="L22" s="90" t="s">
        <v>199</v>
      </c>
      <c r="M22" s="90" t="s">
        <v>199</v>
      </c>
      <c r="N22" s="90" t="s">
        <v>199</v>
      </c>
      <c r="T22" s="84">
        <v>3</v>
      </c>
    </row>
    <row r="23" spans="1:20" x14ac:dyDescent="0.3">
      <c r="A23" s="10" t="s">
        <v>183</v>
      </c>
      <c r="B23" s="71" t="s">
        <v>207</v>
      </c>
      <c r="C23" s="71" t="s">
        <v>207</v>
      </c>
      <c r="D23" s="71" t="s">
        <v>207</v>
      </c>
      <c r="E23" s="71"/>
      <c r="F23" s="71"/>
      <c r="G23" s="71"/>
      <c r="H23" s="71"/>
      <c r="I23" s="71"/>
      <c r="J23" s="71" t="s">
        <v>207</v>
      </c>
      <c r="K23" s="90"/>
      <c r="L23" s="90"/>
      <c r="M23" s="90"/>
      <c r="N23" s="90"/>
      <c r="T23" s="84"/>
    </row>
    <row r="24" spans="1:20" x14ac:dyDescent="0.3">
      <c r="A24" s="10" t="s">
        <v>184</v>
      </c>
      <c r="B24" s="100"/>
      <c r="C24" s="100"/>
      <c r="D24" s="100"/>
      <c r="E24" s="100"/>
      <c r="F24" s="100"/>
      <c r="G24" s="100"/>
      <c r="H24" s="100"/>
      <c r="I24" s="100"/>
      <c r="J24" s="71"/>
      <c r="K24" s="106"/>
      <c r="L24" s="90"/>
      <c r="M24" s="90"/>
      <c r="N24" s="90"/>
      <c r="T24" s="84"/>
    </row>
    <row r="25" spans="1:20" x14ac:dyDescent="0.3">
      <c r="A25" s="10" t="s">
        <v>2</v>
      </c>
      <c r="B25" s="74">
        <v>0.39930555555555558</v>
      </c>
      <c r="C25" s="74">
        <v>0.40972222222222227</v>
      </c>
      <c r="D25" s="74">
        <v>0.49305555555555558</v>
      </c>
      <c r="E25" s="74">
        <v>0.54166666666666663</v>
      </c>
      <c r="F25" s="74">
        <v>0.54166666666666663</v>
      </c>
      <c r="G25" s="74">
        <v>0.54166666666666663</v>
      </c>
      <c r="H25" s="74">
        <v>0.54861111111111105</v>
      </c>
      <c r="I25" s="74">
        <v>0.55555555555555558</v>
      </c>
      <c r="J25" s="74">
        <v>0.55902777777777779</v>
      </c>
      <c r="K25" s="107" t="s">
        <v>199</v>
      </c>
      <c r="L25" s="107" t="s">
        <v>199</v>
      </c>
      <c r="M25" s="107" t="s">
        <v>199</v>
      </c>
      <c r="N25" s="107" t="s">
        <v>199</v>
      </c>
      <c r="T25" s="84">
        <v>6</v>
      </c>
    </row>
    <row r="26" spans="1:20" x14ac:dyDescent="0.3">
      <c r="A26" s="10" t="s">
        <v>10</v>
      </c>
      <c r="B26" s="75" t="s">
        <v>98</v>
      </c>
      <c r="C26" s="75" t="s">
        <v>98</v>
      </c>
      <c r="D26" s="75" t="s">
        <v>98</v>
      </c>
      <c r="E26" s="75" t="s">
        <v>173</v>
      </c>
      <c r="F26" s="75" t="s">
        <v>173</v>
      </c>
      <c r="G26" s="75" t="s">
        <v>173</v>
      </c>
      <c r="H26" s="75" t="s">
        <v>100</v>
      </c>
      <c r="I26" s="75" t="s">
        <v>91</v>
      </c>
      <c r="J26" s="75" t="s">
        <v>98</v>
      </c>
      <c r="K26" s="108" t="s">
        <v>199</v>
      </c>
      <c r="L26" s="108" t="s">
        <v>199</v>
      </c>
      <c r="M26" s="108" t="s">
        <v>199</v>
      </c>
      <c r="N26" s="108" t="s">
        <v>199</v>
      </c>
      <c r="T26" s="84"/>
    </row>
    <row r="27" spans="1:20" x14ac:dyDescent="0.3">
      <c r="A27" s="10"/>
      <c r="B27" s="71"/>
      <c r="C27" s="71"/>
      <c r="D27" s="71"/>
      <c r="E27" s="71"/>
      <c r="F27" s="71"/>
      <c r="G27" s="71"/>
      <c r="H27" s="71"/>
      <c r="I27" s="71"/>
      <c r="J27" s="71"/>
      <c r="K27" s="90"/>
      <c r="L27" s="90"/>
      <c r="M27" s="90"/>
      <c r="N27" s="90"/>
      <c r="T27" s="84"/>
    </row>
    <row r="28" spans="1:20" x14ac:dyDescent="0.3">
      <c r="A28" s="14" t="s">
        <v>4</v>
      </c>
      <c r="B28" s="76"/>
      <c r="C28" s="76"/>
      <c r="D28" s="76"/>
      <c r="E28" s="76"/>
      <c r="F28" s="76"/>
      <c r="G28" s="76"/>
      <c r="H28" s="76"/>
      <c r="I28" s="76"/>
      <c r="J28" s="76"/>
      <c r="K28" s="109"/>
      <c r="L28" s="109"/>
      <c r="M28" s="109"/>
      <c r="N28" s="109"/>
      <c r="T28" s="84"/>
    </row>
    <row r="29" spans="1:20" x14ac:dyDescent="0.3">
      <c r="A29" s="10" t="s">
        <v>5</v>
      </c>
      <c r="B29" s="11">
        <v>555</v>
      </c>
      <c r="C29" s="11">
        <v>691</v>
      </c>
      <c r="D29" s="11">
        <v>1015</v>
      </c>
      <c r="E29" s="11">
        <v>55.5</v>
      </c>
      <c r="F29" s="11">
        <v>40</v>
      </c>
      <c r="G29" s="11">
        <v>81</v>
      </c>
      <c r="H29" s="11">
        <v>539</v>
      </c>
      <c r="I29" s="11">
        <v>1149.4000000000001</v>
      </c>
      <c r="J29" s="11">
        <v>674</v>
      </c>
      <c r="K29" s="88" t="s">
        <v>199</v>
      </c>
      <c r="L29" s="88" t="s">
        <v>199</v>
      </c>
      <c r="M29" s="88" t="s">
        <v>199</v>
      </c>
      <c r="N29" s="88" t="s">
        <v>199</v>
      </c>
      <c r="T29" s="84">
        <v>11</v>
      </c>
    </row>
    <row r="30" spans="1:20" x14ac:dyDescent="0.3">
      <c r="A30" s="10" t="s">
        <v>6</v>
      </c>
      <c r="B30" s="77">
        <v>35</v>
      </c>
      <c r="C30" s="77">
        <v>70</v>
      </c>
      <c r="D30" s="77">
        <v>300</v>
      </c>
      <c r="E30" s="77">
        <v>30</v>
      </c>
      <c r="F30" s="77">
        <v>30</v>
      </c>
      <c r="G30" s="77">
        <v>30</v>
      </c>
      <c r="H30" s="77">
        <v>299.89999999999998</v>
      </c>
      <c r="I30" s="77">
        <v>400</v>
      </c>
      <c r="J30" s="77">
        <v>300</v>
      </c>
      <c r="K30" s="110" t="s">
        <v>199</v>
      </c>
      <c r="L30" s="110" t="s">
        <v>199</v>
      </c>
      <c r="M30" s="110" t="s">
        <v>199</v>
      </c>
      <c r="N30" s="110" t="s">
        <v>199</v>
      </c>
      <c r="T30" s="84">
        <v>12</v>
      </c>
    </row>
    <row r="31" spans="1:20" x14ac:dyDescent="0.3">
      <c r="A31" s="14" t="s">
        <v>11</v>
      </c>
      <c r="B31" s="76"/>
      <c r="C31" s="76"/>
      <c r="D31" s="76"/>
      <c r="E31" s="76"/>
      <c r="F31" s="76"/>
      <c r="G31" s="76"/>
      <c r="H31" s="76"/>
      <c r="I31" s="76"/>
      <c r="J31" s="76"/>
      <c r="K31" s="109"/>
      <c r="L31" s="109"/>
      <c r="M31" s="109"/>
      <c r="N31" s="109"/>
      <c r="T31" s="84"/>
    </row>
    <row r="32" spans="1:20" x14ac:dyDescent="0.3">
      <c r="A32" s="10" t="s">
        <v>7</v>
      </c>
      <c r="B32" s="78">
        <v>5.72</v>
      </c>
      <c r="C32" s="78">
        <v>5.69</v>
      </c>
      <c r="D32" s="78">
        <v>5.6</v>
      </c>
      <c r="E32" s="78">
        <v>6.8</v>
      </c>
      <c r="F32" s="78">
        <v>6.89</v>
      </c>
      <c r="G32" s="78">
        <v>7.13</v>
      </c>
      <c r="H32" s="78">
        <v>6.9</v>
      </c>
      <c r="I32" s="78">
        <v>6.2</v>
      </c>
      <c r="J32" s="78">
        <v>5.55</v>
      </c>
      <c r="K32" s="111" t="s">
        <v>199</v>
      </c>
      <c r="L32" s="111" t="s">
        <v>199</v>
      </c>
      <c r="M32" s="111" t="s">
        <v>199</v>
      </c>
      <c r="N32" s="111" t="s">
        <v>199</v>
      </c>
      <c r="T32" s="84">
        <v>20</v>
      </c>
    </row>
    <row r="33" spans="1:22" x14ac:dyDescent="0.3">
      <c r="A33" s="10" t="s">
        <v>8</v>
      </c>
      <c r="B33" s="78">
        <v>5.74</v>
      </c>
      <c r="C33" s="78">
        <v>5.75</v>
      </c>
      <c r="D33" s="78">
        <v>5.64</v>
      </c>
      <c r="E33" s="78">
        <v>6.8</v>
      </c>
      <c r="F33" s="78">
        <v>6.89</v>
      </c>
      <c r="G33" s="78">
        <v>7.13</v>
      </c>
      <c r="H33" s="78">
        <v>7</v>
      </c>
      <c r="I33" s="78">
        <v>6.62</v>
      </c>
      <c r="J33" s="78">
        <v>5.6</v>
      </c>
      <c r="K33" s="111" t="s">
        <v>199</v>
      </c>
      <c r="L33" s="111" t="s">
        <v>199</v>
      </c>
      <c r="M33" s="111" t="s">
        <v>199</v>
      </c>
      <c r="N33" s="111" t="s">
        <v>199</v>
      </c>
      <c r="T33" s="84">
        <v>21</v>
      </c>
    </row>
    <row r="34" spans="1:22" x14ac:dyDescent="0.3">
      <c r="A34" s="10" t="s">
        <v>9</v>
      </c>
      <c r="B34" s="78">
        <v>5.73</v>
      </c>
      <c r="C34" s="78">
        <v>5.72</v>
      </c>
      <c r="D34" s="78">
        <v>5.63</v>
      </c>
      <c r="E34" s="78">
        <v>6.8</v>
      </c>
      <c r="F34" s="78">
        <v>6.89</v>
      </c>
      <c r="G34" s="78">
        <v>7.13</v>
      </c>
      <c r="H34" s="78">
        <v>6.95</v>
      </c>
      <c r="I34" s="78">
        <v>6.54</v>
      </c>
      <c r="J34" s="78">
        <v>5.59</v>
      </c>
      <c r="K34" s="111" t="s">
        <v>199</v>
      </c>
      <c r="L34" s="111" t="s">
        <v>199</v>
      </c>
      <c r="M34" s="111" t="s">
        <v>199</v>
      </c>
      <c r="N34" s="111" t="s">
        <v>199</v>
      </c>
      <c r="T34" s="84">
        <v>22</v>
      </c>
    </row>
    <row r="35" spans="1:22" x14ac:dyDescent="0.3">
      <c r="A35" s="14" t="s">
        <v>12</v>
      </c>
      <c r="B35" s="76"/>
      <c r="C35" s="76"/>
      <c r="D35" s="76"/>
      <c r="E35" s="76"/>
      <c r="F35" s="76"/>
      <c r="G35" s="76"/>
      <c r="H35" s="76"/>
      <c r="I35" s="76"/>
      <c r="J35" s="76"/>
      <c r="K35" s="109"/>
      <c r="L35" s="109"/>
      <c r="M35" s="109"/>
      <c r="N35" s="109"/>
      <c r="T35" s="84"/>
    </row>
    <row r="36" spans="1:22" x14ac:dyDescent="0.3">
      <c r="A36" s="10" t="s">
        <v>25</v>
      </c>
      <c r="B36" s="79" t="s">
        <v>199</v>
      </c>
      <c r="C36" s="79" t="s">
        <v>199</v>
      </c>
      <c r="D36" s="79" t="s">
        <v>199</v>
      </c>
      <c r="E36" s="79"/>
      <c r="F36" s="79"/>
      <c r="G36" s="79"/>
      <c r="H36" s="79"/>
      <c r="I36" s="79"/>
      <c r="J36" s="79" t="s">
        <v>199</v>
      </c>
      <c r="K36" s="112" t="s">
        <v>199</v>
      </c>
      <c r="L36" s="112" t="s">
        <v>199</v>
      </c>
      <c r="M36" s="112" t="s">
        <v>199</v>
      </c>
      <c r="N36" s="112" t="s">
        <v>199</v>
      </c>
      <c r="T36" s="84">
        <v>15</v>
      </c>
    </row>
    <row r="37" spans="1:22" x14ac:dyDescent="0.3">
      <c r="A37" s="10" t="s">
        <v>26</v>
      </c>
      <c r="B37" s="79" t="s">
        <v>199</v>
      </c>
      <c r="C37" s="79" t="s">
        <v>199</v>
      </c>
      <c r="D37" s="79" t="s">
        <v>199</v>
      </c>
      <c r="E37" s="79"/>
      <c r="F37" s="79"/>
      <c r="G37" s="79"/>
      <c r="H37" s="79"/>
      <c r="I37" s="79"/>
      <c r="J37" s="79" t="s">
        <v>199</v>
      </c>
      <c r="K37" s="112" t="s">
        <v>199</v>
      </c>
      <c r="L37" s="112" t="s">
        <v>199</v>
      </c>
      <c r="M37" s="112" t="s">
        <v>199</v>
      </c>
      <c r="N37" s="112" t="s">
        <v>199</v>
      </c>
      <c r="T37" s="84">
        <v>16</v>
      </c>
    </row>
    <row r="38" spans="1:22" x14ac:dyDescent="0.3">
      <c r="A38" s="10" t="s">
        <v>9</v>
      </c>
      <c r="B38" s="79" t="s">
        <v>199</v>
      </c>
      <c r="C38" s="79" t="s">
        <v>199</v>
      </c>
      <c r="D38" s="79" t="s">
        <v>199</v>
      </c>
      <c r="E38" s="79"/>
      <c r="F38" s="79"/>
      <c r="G38" s="79"/>
      <c r="H38" s="79"/>
      <c r="I38" s="79"/>
      <c r="J38" s="79" t="s">
        <v>199</v>
      </c>
      <c r="K38" s="112" t="s">
        <v>199</v>
      </c>
      <c r="L38" s="112" t="s">
        <v>199</v>
      </c>
      <c r="M38" s="112" t="s">
        <v>199</v>
      </c>
      <c r="N38" s="112" t="s">
        <v>199</v>
      </c>
      <c r="T38" s="84">
        <v>17</v>
      </c>
    </row>
    <row r="39" spans="1:22" x14ac:dyDescent="0.3">
      <c r="A39" s="12"/>
      <c r="B39" s="80"/>
      <c r="C39" s="80"/>
      <c r="D39" s="80"/>
      <c r="E39" s="80"/>
      <c r="F39" s="80"/>
      <c r="G39" s="80"/>
      <c r="H39" s="80"/>
      <c r="I39" s="80"/>
      <c r="J39" s="80"/>
      <c r="K39" s="90"/>
      <c r="L39" s="90"/>
      <c r="M39" s="90"/>
      <c r="N39" s="90"/>
      <c r="T39" s="84"/>
    </row>
    <row r="40" spans="1:22" x14ac:dyDescent="0.3">
      <c r="A40" s="28" t="s">
        <v>199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T40" s="90"/>
      <c r="U40" s="84"/>
      <c r="V40" s="84"/>
    </row>
    <row r="41" spans="1:22" x14ac:dyDescent="0.3">
      <c r="A41" s="28"/>
      <c r="E41" s="1"/>
      <c r="U41" s="84"/>
      <c r="V41" s="84"/>
    </row>
    <row r="42" spans="1:22" x14ac:dyDescent="0.3">
      <c r="A42" s="2" t="s">
        <v>37</v>
      </c>
      <c r="U42" s="84"/>
      <c r="V42" s="84"/>
    </row>
    <row r="43" spans="1:22" x14ac:dyDescent="0.3">
      <c r="A43" s="2"/>
      <c r="B43" s="2"/>
      <c r="C43" s="2"/>
      <c r="D43" s="2"/>
      <c r="U43" s="84"/>
      <c r="V43" s="84"/>
    </row>
    <row r="44" spans="1:22" x14ac:dyDescent="0.3">
      <c r="A44" s="3" t="s">
        <v>19</v>
      </c>
      <c r="B44" s="3" t="s">
        <v>1</v>
      </c>
      <c r="C44" s="3" t="s">
        <v>56</v>
      </c>
    </row>
    <row r="45" spans="1:22" ht="27" customHeight="1" x14ac:dyDescent="0.3">
      <c r="A45" s="17" t="s">
        <v>150</v>
      </c>
      <c r="B45" s="94" t="s">
        <v>188</v>
      </c>
      <c r="C45" s="93" t="s">
        <v>189</v>
      </c>
    </row>
    <row r="47" spans="1:22" x14ac:dyDescent="0.3">
      <c r="A47" s="16" t="s">
        <v>21</v>
      </c>
    </row>
    <row r="48" spans="1:22" x14ac:dyDescent="0.3">
      <c r="A48" s="2"/>
    </row>
    <row r="49" spans="1:14" x14ac:dyDescent="0.3">
      <c r="A49" s="17" t="s">
        <v>19</v>
      </c>
      <c r="B49" s="17" t="s">
        <v>1</v>
      </c>
      <c r="C49" s="17" t="s">
        <v>20</v>
      </c>
    </row>
    <row r="50" spans="1:14" ht="27" customHeight="1" x14ac:dyDescent="0.3">
      <c r="A50" s="17" t="s">
        <v>153</v>
      </c>
      <c r="B50" s="66" t="s">
        <v>209</v>
      </c>
      <c r="C50" s="93" t="s">
        <v>210</v>
      </c>
      <c r="H50" t="s">
        <v>151</v>
      </c>
    </row>
    <row r="51" spans="1:14" ht="27" customHeight="1" x14ac:dyDescent="0.3">
      <c r="A51" s="17" t="s">
        <v>152</v>
      </c>
      <c r="B51" s="66" t="s">
        <v>209</v>
      </c>
      <c r="C51" s="17" t="s">
        <v>210</v>
      </c>
      <c r="H51" t="s">
        <v>151</v>
      </c>
    </row>
    <row r="52" spans="1:14" x14ac:dyDescent="0.3">
      <c r="A52" s="2"/>
    </row>
    <row r="53" spans="1:14" ht="15" customHeight="1" x14ac:dyDescent="0.3">
      <c r="A53" s="28" t="s">
        <v>185</v>
      </c>
      <c r="B53" s="95"/>
      <c r="C53" s="95"/>
      <c r="D53" s="95"/>
      <c r="E53" s="95"/>
      <c r="F53" s="95"/>
      <c r="G53" s="95"/>
      <c r="H53" s="24"/>
      <c r="I53" s="24"/>
      <c r="J53" s="24"/>
      <c r="K53" s="24"/>
      <c r="L53" s="24"/>
      <c r="M53" s="24"/>
      <c r="N53" s="24"/>
    </row>
    <row r="54" spans="1:14" ht="15" customHeight="1" x14ac:dyDescent="0.3">
      <c r="A54" s="28" t="s">
        <v>192</v>
      </c>
      <c r="B54" s="95"/>
      <c r="C54" s="95"/>
      <c r="D54" s="95"/>
      <c r="E54" s="95"/>
      <c r="F54" s="95"/>
      <c r="G54" s="95"/>
      <c r="H54" s="24"/>
      <c r="I54" s="24"/>
      <c r="J54" s="24"/>
      <c r="K54" s="24"/>
      <c r="L54" s="24"/>
      <c r="M54" s="24"/>
      <c r="N54" s="24"/>
    </row>
    <row r="55" spans="1:14" ht="15" customHeight="1" x14ac:dyDescent="0.3">
      <c r="A55" s="28" t="s">
        <v>186</v>
      </c>
      <c r="B55" s="95"/>
      <c r="C55" s="95"/>
      <c r="D55" s="95"/>
      <c r="E55" s="95"/>
      <c r="F55" s="95"/>
      <c r="G55" s="95"/>
      <c r="H55" s="24"/>
      <c r="I55" s="24"/>
      <c r="J55" s="24"/>
      <c r="K55" s="24"/>
      <c r="L55" s="24"/>
      <c r="M55" s="24"/>
      <c r="N55" s="24"/>
    </row>
    <row r="56" spans="1:14" ht="15" customHeight="1" x14ac:dyDescent="0.3">
      <c r="A56" s="28" t="s">
        <v>187</v>
      </c>
    </row>
    <row r="57" spans="1:14" ht="15" customHeight="1" x14ac:dyDescent="0.3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15" customHeight="1" x14ac:dyDescent="0.3">
      <c r="A58" s="28" t="s">
        <v>55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ht="15" customHeight="1" x14ac:dyDescent="0.3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x14ac:dyDescent="0.3">
      <c r="A60" s="16" t="s">
        <v>22</v>
      </c>
    </row>
    <row r="61" spans="1:14" x14ac:dyDescent="0.3">
      <c r="A61" s="2"/>
    </row>
    <row r="62" spans="1:14" x14ac:dyDescent="0.3">
      <c r="A62" s="17" t="s">
        <v>23</v>
      </c>
      <c r="B62" s="17" t="s">
        <v>1</v>
      </c>
      <c r="C62" s="17" t="s">
        <v>3</v>
      </c>
    </row>
    <row r="63" spans="1:14" ht="17.100000000000001" customHeight="1" x14ac:dyDescent="0.3">
      <c r="A63" s="18" t="s">
        <v>143</v>
      </c>
      <c r="B63" s="101">
        <v>317</v>
      </c>
      <c r="C63" s="26">
        <v>4.25</v>
      </c>
    </row>
    <row r="64" spans="1:14" ht="17.100000000000001" customHeight="1" x14ac:dyDescent="0.3">
      <c r="A64" s="15" t="s">
        <v>38</v>
      </c>
      <c r="B64" s="102">
        <v>714.7</v>
      </c>
      <c r="C64" s="19">
        <v>5.3367000000000004</v>
      </c>
    </row>
    <row r="65" spans="1:14" x14ac:dyDescent="0.3">
      <c r="A65" s="2"/>
    </row>
    <row r="66" spans="1:14" x14ac:dyDescent="0.3">
      <c r="A66" s="2" t="s">
        <v>144</v>
      </c>
    </row>
    <row r="67" spans="1:14" x14ac:dyDescent="0.3">
      <c r="A67" s="2"/>
    </row>
    <row r="68" spans="1:14" x14ac:dyDescent="0.3">
      <c r="A68" s="116" t="s">
        <v>33</v>
      </c>
      <c r="B68" s="117"/>
      <c r="C68" s="118"/>
      <c r="D68" s="3" t="s">
        <v>31</v>
      </c>
      <c r="E68" s="3" t="s">
        <v>32</v>
      </c>
      <c r="F68" s="116" t="s">
        <v>45</v>
      </c>
      <c r="G68" s="117"/>
      <c r="H68" s="118"/>
    </row>
    <row r="69" spans="1:14" ht="17.100000000000001" customHeight="1" x14ac:dyDescent="0.3">
      <c r="A69" s="20" t="s">
        <v>27</v>
      </c>
      <c r="D69" s="10" t="s">
        <v>40</v>
      </c>
      <c r="E69" s="11">
        <v>400</v>
      </c>
      <c r="F69" s="119" t="s">
        <v>46</v>
      </c>
      <c r="G69" s="120"/>
      <c r="H69" s="121"/>
    </row>
    <row r="70" spans="1:14" ht="17.100000000000001" customHeight="1" x14ac:dyDescent="0.3">
      <c r="A70" s="20" t="s">
        <v>78</v>
      </c>
      <c r="D70" s="10" t="s">
        <v>80</v>
      </c>
      <c r="E70" s="11">
        <v>5917.6</v>
      </c>
      <c r="F70" s="113" t="s">
        <v>82</v>
      </c>
      <c r="G70" s="114"/>
      <c r="H70" s="115"/>
      <c r="J70" s="38"/>
      <c r="K70" s="38"/>
      <c r="L70" s="38"/>
      <c r="M70" s="38"/>
      <c r="N70" s="38"/>
    </row>
    <row r="71" spans="1:14" ht="17.100000000000001" customHeight="1" x14ac:dyDescent="0.3">
      <c r="A71" s="20" t="s">
        <v>79</v>
      </c>
      <c r="D71" s="10" t="s">
        <v>81</v>
      </c>
      <c r="E71" s="11">
        <v>0</v>
      </c>
      <c r="F71" s="113" t="s">
        <v>82</v>
      </c>
      <c r="G71" s="114"/>
      <c r="H71" s="115"/>
    </row>
    <row r="72" spans="1:14" ht="17.100000000000001" customHeight="1" x14ac:dyDescent="0.3">
      <c r="A72" s="20" t="s">
        <v>28</v>
      </c>
      <c r="D72" s="10" t="s">
        <v>34</v>
      </c>
      <c r="E72" s="11">
        <v>31711.599999999977</v>
      </c>
      <c r="F72" s="113" t="s">
        <v>140</v>
      </c>
      <c r="G72" s="114"/>
      <c r="H72" s="115"/>
      <c r="J72" s="38"/>
      <c r="K72" s="38"/>
      <c r="L72" s="38"/>
      <c r="M72" s="38"/>
      <c r="N72" s="38"/>
    </row>
    <row r="73" spans="1:14" ht="17.100000000000001" customHeight="1" x14ac:dyDescent="0.3">
      <c r="A73" s="20" t="s">
        <v>53</v>
      </c>
      <c r="D73" s="10" t="s">
        <v>54</v>
      </c>
      <c r="E73" s="11">
        <v>1828</v>
      </c>
      <c r="F73" s="113" t="s">
        <v>140</v>
      </c>
      <c r="G73" s="114"/>
      <c r="H73" s="115"/>
      <c r="J73" s="38"/>
      <c r="K73" s="38"/>
      <c r="L73" s="38"/>
      <c r="M73" s="38"/>
      <c r="N73" s="38"/>
    </row>
    <row r="74" spans="1:14" ht="17.100000000000001" customHeight="1" x14ac:dyDescent="0.3">
      <c r="A74" s="20" t="s">
        <v>29</v>
      </c>
      <c r="D74" s="10" t="s">
        <v>35</v>
      </c>
      <c r="E74" s="11">
        <v>0</v>
      </c>
      <c r="F74" s="113" t="s">
        <v>147</v>
      </c>
      <c r="G74" s="114"/>
      <c r="H74" s="115"/>
    </row>
    <row r="75" spans="1:14" ht="17.100000000000001" customHeight="1" x14ac:dyDescent="0.3">
      <c r="A75" s="21" t="s">
        <v>30</v>
      </c>
      <c r="B75" s="6"/>
      <c r="C75" s="6"/>
      <c r="D75" s="12" t="s">
        <v>36</v>
      </c>
      <c r="E75" s="22">
        <v>0</v>
      </c>
      <c r="F75" s="123" t="s">
        <v>44</v>
      </c>
      <c r="G75" s="124"/>
      <c r="H75" s="125"/>
    </row>
    <row r="76" spans="1:14" ht="17.100000000000001" customHeight="1" x14ac:dyDescent="0.3">
      <c r="A76" s="85" t="s">
        <v>39</v>
      </c>
      <c r="B76" s="6"/>
      <c r="C76" s="6"/>
      <c r="D76" s="86"/>
      <c r="E76" s="22">
        <v>39857.199999999975</v>
      </c>
      <c r="F76" s="68"/>
      <c r="G76" s="6"/>
      <c r="H76" s="69"/>
    </row>
    <row r="77" spans="1:14" x14ac:dyDescent="0.3">
      <c r="A77" s="2"/>
    </row>
    <row r="78" spans="1:14" x14ac:dyDescent="0.3">
      <c r="A78" s="2" t="s">
        <v>170</v>
      </c>
    </row>
    <row r="79" spans="1:14" x14ac:dyDescent="0.3">
      <c r="A79" s="2"/>
    </row>
    <row r="80" spans="1:14" x14ac:dyDescent="0.3">
      <c r="A80" s="116" t="s">
        <v>33</v>
      </c>
      <c r="B80" s="117"/>
      <c r="C80" s="117"/>
      <c r="D80" s="3" t="s">
        <v>31</v>
      </c>
      <c r="E80" s="3" t="s">
        <v>32</v>
      </c>
      <c r="F80" s="116" t="s">
        <v>45</v>
      </c>
      <c r="G80" s="117"/>
      <c r="H80" s="118"/>
    </row>
    <row r="81" spans="1:8" ht="19.5" customHeight="1" x14ac:dyDescent="0.3">
      <c r="A81" s="20" t="s">
        <v>74</v>
      </c>
      <c r="D81" s="37" t="s">
        <v>60</v>
      </c>
      <c r="E81" s="27">
        <v>10627.059619500003</v>
      </c>
      <c r="F81" s="119" t="s">
        <v>159</v>
      </c>
      <c r="G81" s="120"/>
      <c r="H81" s="121"/>
    </row>
    <row r="82" spans="1:8" ht="19.5" customHeight="1" x14ac:dyDescent="0.3">
      <c r="A82" s="20" t="s">
        <v>72</v>
      </c>
      <c r="D82" s="10" t="s">
        <v>63</v>
      </c>
      <c r="E82" s="11">
        <v>262</v>
      </c>
      <c r="F82" s="113" t="s">
        <v>75</v>
      </c>
      <c r="G82" s="114"/>
      <c r="H82" s="115"/>
    </row>
    <row r="83" spans="1:8" ht="19.5" customHeight="1" x14ac:dyDescent="0.3">
      <c r="A83" s="20" t="s">
        <v>73</v>
      </c>
      <c r="D83" s="10" t="s">
        <v>71</v>
      </c>
      <c r="E83" s="11">
        <v>0</v>
      </c>
      <c r="F83" s="113" t="s">
        <v>159</v>
      </c>
      <c r="G83" s="114"/>
      <c r="H83" s="115"/>
    </row>
    <row r="84" spans="1:8" ht="19.5" customHeight="1" x14ac:dyDescent="0.3">
      <c r="A84" s="20" t="s">
        <v>76</v>
      </c>
      <c r="D84" s="10" t="s">
        <v>77</v>
      </c>
      <c r="E84" s="11">
        <v>0</v>
      </c>
      <c r="F84" s="113" t="s">
        <v>159</v>
      </c>
      <c r="G84" s="114"/>
      <c r="H84" s="115"/>
    </row>
    <row r="85" spans="1:8" ht="19.5" customHeight="1" x14ac:dyDescent="0.3">
      <c r="A85" s="20" t="s">
        <v>84</v>
      </c>
      <c r="D85" s="10" t="s">
        <v>85</v>
      </c>
      <c r="E85" s="11">
        <v>0</v>
      </c>
      <c r="F85" s="113" t="s">
        <v>159</v>
      </c>
      <c r="G85" s="114"/>
      <c r="H85" s="115"/>
    </row>
    <row r="86" spans="1:8" ht="19.5" customHeight="1" x14ac:dyDescent="0.3">
      <c r="A86" s="20" t="s">
        <v>154</v>
      </c>
      <c r="D86" s="11" t="s">
        <v>160</v>
      </c>
      <c r="E86" s="11">
        <v>6264.5895998899987</v>
      </c>
      <c r="F86" s="113" t="s">
        <v>172</v>
      </c>
      <c r="G86" s="114"/>
      <c r="H86" s="115"/>
    </row>
    <row r="87" spans="1:8" ht="19.5" customHeight="1" x14ac:dyDescent="0.3">
      <c r="A87" s="20" t="s">
        <v>169</v>
      </c>
      <c r="D87" s="91" t="s">
        <v>161</v>
      </c>
      <c r="E87" s="11">
        <v>55282.1</v>
      </c>
      <c r="F87" s="113" t="s">
        <v>162</v>
      </c>
      <c r="G87" s="114"/>
      <c r="H87" s="115"/>
    </row>
    <row r="88" spans="1:8" ht="19.5" customHeight="1" x14ac:dyDescent="0.3">
      <c r="A88" s="20" t="s">
        <v>191</v>
      </c>
      <c r="D88" s="91" t="s">
        <v>190</v>
      </c>
      <c r="E88" s="22">
        <v>0</v>
      </c>
      <c r="F88" s="126" t="s">
        <v>162</v>
      </c>
      <c r="G88" s="127"/>
      <c r="H88" s="128"/>
    </row>
    <row r="89" spans="1:8" ht="19.5" customHeight="1" x14ac:dyDescent="0.3">
      <c r="A89" s="116" t="s">
        <v>39</v>
      </c>
      <c r="B89" s="117"/>
      <c r="C89" s="117"/>
      <c r="D89" s="9"/>
      <c r="E89" s="22">
        <v>72435.749219389996</v>
      </c>
      <c r="F89" s="25"/>
      <c r="G89" s="8"/>
      <c r="H89" s="5"/>
    </row>
    <row r="90" spans="1:8" ht="19.5" customHeight="1" x14ac:dyDescent="0.3">
      <c r="A90" s="89" t="s">
        <v>163</v>
      </c>
      <c r="B90" s="87"/>
      <c r="C90" s="87"/>
      <c r="E90" s="88"/>
    </row>
    <row r="91" spans="1:8" x14ac:dyDescent="0.3">
      <c r="A91" s="2"/>
    </row>
    <row r="92" spans="1:8" x14ac:dyDescent="0.3">
      <c r="A92" s="2" t="s">
        <v>171</v>
      </c>
    </row>
    <row r="93" spans="1:8" x14ac:dyDescent="0.3">
      <c r="A93" s="2"/>
    </row>
    <row r="94" spans="1:8" x14ac:dyDescent="0.3">
      <c r="A94" s="116" t="s">
        <v>33</v>
      </c>
      <c r="B94" s="117"/>
      <c r="C94" s="117"/>
      <c r="D94" s="3" t="s">
        <v>31</v>
      </c>
      <c r="E94" s="3" t="s">
        <v>32</v>
      </c>
      <c r="F94" s="116" t="s">
        <v>45</v>
      </c>
      <c r="G94" s="117"/>
      <c r="H94" s="118"/>
    </row>
    <row r="95" spans="1:8" ht="19.5" customHeight="1" x14ac:dyDescent="0.3">
      <c r="A95" s="29" t="s">
        <v>59</v>
      </c>
      <c r="B95" s="8"/>
      <c r="C95" s="8"/>
      <c r="D95" s="30" t="s">
        <v>58</v>
      </c>
      <c r="E95" s="22">
        <v>4.5474735088646412E-13</v>
      </c>
      <c r="F95" s="129" t="s">
        <v>70</v>
      </c>
      <c r="G95" s="130"/>
      <c r="H95" s="131"/>
    </row>
    <row r="96" spans="1:8" x14ac:dyDescent="0.3">
      <c r="A96" s="2"/>
    </row>
    <row r="97" spans="1:9" x14ac:dyDescent="0.3">
      <c r="A97" s="2" t="s">
        <v>145</v>
      </c>
    </row>
    <row r="98" spans="1:9" x14ac:dyDescent="0.3">
      <c r="A98" s="2"/>
    </row>
    <row r="99" spans="1:9" x14ac:dyDescent="0.3">
      <c r="A99" s="116" t="s">
        <v>33</v>
      </c>
      <c r="B99" s="117"/>
      <c r="C99" s="118"/>
      <c r="D99" s="3" t="s">
        <v>31</v>
      </c>
      <c r="E99" s="3" t="s">
        <v>32</v>
      </c>
      <c r="F99" s="116" t="s">
        <v>45</v>
      </c>
      <c r="G99" s="117"/>
      <c r="H99" s="118"/>
    </row>
    <row r="100" spans="1:9" x14ac:dyDescent="0.3">
      <c r="A100" s="35" t="s">
        <v>66</v>
      </c>
      <c r="B100" s="36"/>
      <c r="C100" s="36"/>
      <c r="D100" s="37" t="s">
        <v>68</v>
      </c>
      <c r="E100" s="27">
        <v>0</v>
      </c>
      <c r="F100" s="132" t="s">
        <v>148</v>
      </c>
      <c r="G100" s="133"/>
      <c r="H100" s="134"/>
    </row>
    <row r="101" spans="1:9" x14ac:dyDescent="0.3">
      <c r="A101" s="21" t="s">
        <v>67</v>
      </c>
      <c r="B101" s="6"/>
      <c r="C101" s="6"/>
      <c r="D101" s="12" t="s">
        <v>69</v>
      </c>
      <c r="E101" s="22">
        <v>45074.80000000001</v>
      </c>
      <c r="F101" s="126" t="s">
        <v>148</v>
      </c>
      <c r="G101" s="127"/>
      <c r="H101" s="128"/>
    </row>
    <row r="102" spans="1:9" ht="15" hidden="1" customHeight="1" x14ac:dyDescent="0.3">
      <c r="A102" s="7" t="s">
        <v>39</v>
      </c>
      <c r="B102" s="8"/>
      <c r="C102" s="5"/>
      <c r="D102" s="9"/>
      <c r="E102" s="23">
        <v>45074.80000000001</v>
      </c>
      <c r="F102" s="68"/>
      <c r="G102" s="6"/>
      <c r="H102" s="69"/>
    </row>
    <row r="103" spans="1:9" x14ac:dyDescent="0.3">
      <c r="A103" s="2"/>
    </row>
    <row r="104" spans="1:9" x14ac:dyDescent="0.3">
      <c r="A104" s="2" t="s">
        <v>180</v>
      </c>
    </row>
    <row r="105" spans="1:9" x14ac:dyDescent="0.3">
      <c r="A105" s="2"/>
    </row>
    <row r="106" spans="1:9" x14ac:dyDescent="0.3">
      <c r="A106" s="116" t="s">
        <v>33</v>
      </c>
      <c r="B106" s="117"/>
      <c r="C106" s="118"/>
      <c r="D106" s="3" t="s">
        <v>31</v>
      </c>
      <c r="E106" s="3" t="s">
        <v>32</v>
      </c>
      <c r="F106" s="116" t="s">
        <v>45</v>
      </c>
      <c r="G106" s="117"/>
      <c r="H106" s="118"/>
    </row>
    <row r="107" spans="1:9" x14ac:dyDescent="0.3">
      <c r="A107" s="29" t="s">
        <v>181</v>
      </c>
      <c r="B107" s="8"/>
      <c r="C107" s="8"/>
      <c r="D107" s="30" t="s">
        <v>176</v>
      </c>
      <c r="E107" s="22">
        <v>4.5474735088646412E-13</v>
      </c>
      <c r="F107" s="129" t="s">
        <v>182</v>
      </c>
      <c r="G107" s="130"/>
      <c r="H107" s="131"/>
    </row>
    <row r="108" spans="1:9" x14ac:dyDescent="0.3">
      <c r="A108" s="16"/>
      <c r="D108" s="28"/>
      <c r="E108" s="88"/>
      <c r="F108" s="92"/>
      <c r="G108" s="92"/>
      <c r="H108" s="92"/>
    </row>
    <row r="109" spans="1:9" x14ac:dyDescent="0.3">
      <c r="A109" s="2" t="s">
        <v>179</v>
      </c>
      <c r="E109" s="38"/>
    </row>
    <row r="110" spans="1:9" x14ac:dyDescent="0.3">
      <c r="A110" s="2"/>
      <c r="E110" s="38"/>
    </row>
    <row r="111" spans="1:9" x14ac:dyDescent="0.3">
      <c r="A111" s="2" t="s">
        <v>14</v>
      </c>
      <c r="G111" s="38"/>
      <c r="I111" s="38"/>
    </row>
    <row r="112" spans="1:9" x14ac:dyDescent="0.3">
      <c r="A112" t="s">
        <v>15</v>
      </c>
      <c r="B112" s="24" t="s">
        <v>16</v>
      </c>
      <c r="C112" t="s">
        <v>146</v>
      </c>
      <c r="G112" s="38"/>
    </row>
    <row r="113" spans="1:6" x14ac:dyDescent="0.3">
      <c r="A113" t="s">
        <v>43</v>
      </c>
      <c r="B113" s="24" t="s">
        <v>17</v>
      </c>
    </row>
    <row r="115" spans="1:6" x14ac:dyDescent="0.3">
      <c r="A115" s="2" t="s">
        <v>42</v>
      </c>
    </row>
    <row r="116" spans="1:6" ht="15.6" x14ac:dyDescent="0.3">
      <c r="A116" s="67" t="s">
        <v>48</v>
      </c>
      <c r="B116" s="67"/>
      <c r="C116" s="67"/>
      <c r="D116" s="67"/>
      <c r="E116" s="67"/>
      <c r="F116" s="67"/>
    </row>
    <row r="117" spans="1:6" ht="15.6" x14ac:dyDescent="0.3">
      <c r="A117" s="67" t="s">
        <v>49</v>
      </c>
      <c r="B117" s="67"/>
      <c r="C117" s="67"/>
      <c r="D117" s="67"/>
      <c r="E117" s="67"/>
      <c r="F117" s="67"/>
    </row>
    <row r="118" spans="1:6" ht="15.6" x14ac:dyDescent="0.3">
      <c r="A118" s="67" t="s">
        <v>47</v>
      </c>
      <c r="B118" s="67"/>
      <c r="C118" s="67"/>
      <c r="D118" s="67"/>
      <c r="E118" s="67"/>
      <c r="F118" s="67"/>
    </row>
    <row r="119" spans="1:6" ht="15.6" x14ac:dyDescent="0.3">
      <c r="A119" s="67" t="s">
        <v>141</v>
      </c>
      <c r="B119" s="67"/>
      <c r="C119" s="67"/>
      <c r="D119" s="67"/>
      <c r="E119" s="67"/>
      <c r="F119" s="67"/>
    </row>
    <row r="120" spans="1:6" ht="15.6" x14ac:dyDescent="0.3">
      <c r="A120" s="67" t="s">
        <v>50</v>
      </c>
      <c r="B120" s="67"/>
      <c r="C120" s="67"/>
      <c r="D120" s="67"/>
      <c r="E120" s="67"/>
      <c r="F120" s="67"/>
    </row>
    <row r="121" spans="1:6" ht="15.6" x14ac:dyDescent="0.3">
      <c r="A121" s="67" t="s">
        <v>51</v>
      </c>
      <c r="B121" s="67"/>
      <c r="C121" s="67"/>
      <c r="D121" s="67"/>
      <c r="E121" s="67"/>
      <c r="F121" s="67"/>
    </row>
    <row r="122" spans="1:6" ht="15.6" x14ac:dyDescent="0.3">
      <c r="A122" s="67" t="s">
        <v>52</v>
      </c>
      <c r="B122" s="67"/>
      <c r="C122" s="67"/>
      <c r="D122" s="67"/>
      <c r="E122" s="67"/>
      <c r="F122" s="67"/>
    </row>
    <row r="123" spans="1:6" ht="15.6" x14ac:dyDescent="0.3">
      <c r="A123" s="67" t="s">
        <v>164</v>
      </c>
      <c r="B123" s="67"/>
      <c r="C123" s="67"/>
      <c r="D123" s="67"/>
      <c r="E123" s="67"/>
      <c r="F123" s="67"/>
    </row>
    <row r="124" spans="1:6" ht="15.6" x14ac:dyDescent="0.3">
      <c r="A124" s="67" t="s">
        <v>165</v>
      </c>
      <c r="B124" s="67"/>
      <c r="C124" s="67"/>
      <c r="D124" s="67"/>
      <c r="E124" s="67"/>
      <c r="F124" s="67"/>
    </row>
    <row r="125" spans="1:6" ht="15.6" x14ac:dyDescent="0.3">
      <c r="A125" s="67" t="s">
        <v>64</v>
      </c>
      <c r="B125" s="67"/>
      <c r="C125" s="67"/>
      <c r="D125" s="67"/>
      <c r="E125" s="67"/>
      <c r="F125" s="67"/>
    </row>
    <row r="126" spans="1:6" ht="15.6" x14ac:dyDescent="0.3">
      <c r="A126" s="67" t="s">
        <v>65</v>
      </c>
      <c r="B126" s="67"/>
      <c r="C126" s="67"/>
      <c r="D126" s="67"/>
      <c r="E126" s="67"/>
      <c r="F126" s="67"/>
    </row>
    <row r="127" spans="1:6" ht="15.6" x14ac:dyDescent="0.3">
      <c r="A127" s="67" t="s">
        <v>83</v>
      </c>
      <c r="B127" s="67"/>
      <c r="C127" s="67"/>
      <c r="D127" s="67"/>
      <c r="E127" s="67"/>
      <c r="F127" s="67"/>
    </row>
    <row r="128" spans="1:6" ht="15.6" x14ac:dyDescent="0.3">
      <c r="A128" s="67" t="s">
        <v>193</v>
      </c>
      <c r="B128" s="67"/>
      <c r="C128" s="67"/>
      <c r="D128" s="67"/>
      <c r="E128" s="67"/>
      <c r="F128" s="67"/>
    </row>
    <row r="129" spans="1:1" ht="15.6" x14ac:dyDescent="0.3">
      <c r="A129" s="67" t="s">
        <v>178</v>
      </c>
    </row>
  </sheetData>
  <mergeCells count="31">
    <mergeCell ref="F88:H88"/>
    <mergeCell ref="F107:H107"/>
    <mergeCell ref="F106:H106"/>
    <mergeCell ref="A106:C106"/>
    <mergeCell ref="F101:H101"/>
    <mergeCell ref="F95:H95"/>
    <mergeCell ref="F100:H100"/>
    <mergeCell ref="A99:C99"/>
    <mergeCell ref="F99:H99"/>
    <mergeCell ref="F73:H73"/>
    <mergeCell ref="A80:C80"/>
    <mergeCell ref="F84:H84"/>
    <mergeCell ref="F85:H85"/>
    <mergeCell ref="F83:H83"/>
    <mergeCell ref="F82:H82"/>
    <mergeCell ref="F70:H70"/>
    <mergeCell ref="F94:H94"/>
    <mergeCell ref="F81:H81"/>
    <mergeCell ref="A13:E13"/>
    <mergeCell ref="F68:H68"/>
    <mergeCell ref="A68:C68"/>
    <mergeCell ref="A89:C89"/>
    <mergeCell ref="A94:C94"/>
    <mergeCell ref="F80:H80"/>
    <mergeCell ref="F87:H87"/>
    <mergeCell ref="F69:H69"/>
    <mergeCell ref="F86:H86"/>
    <mergeCell ref="F71:H71"/>
    <mergeCell ref="F72:H72"/>
    <mergeCell ref="F74:H74"/>
    <mergeCell ref="F75:H75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5ABF9ED6-B8B9-4501-AA96-758F37271CB2}"/>
    <hyperlink ref="F88" r:id="rId2" display="http://www.bcrp.gob.pe/docs/Transparencia/Normas-Legales/Circulares/2010/Circular-035-2010-BCRP.pdf" xr:uid="{4F8F9454-4D34-404B-9D78-5D44045B5885}"/>
    <hyperlink ref="F107:H107" r:id="rId3" display="Circular 035-2020-BCRP (18/12/2020)" xr:uid="{E80708F7-BD30-481C-8761-814D11B85BC1}"/>
    <hyperlink ref="F87:H87" r:id="rId4" display="Circular 017-2020-BCRP (14/04/2020)" xr:uid="{8B89F6CC-F4C7-4E09-8349-2789784BBEBA}"/>
    <hyperlink ref="F87" r:id="rId5" display="http://www.bcrp.gob.pe/docs/Transparencia/Normas-Legales/Circulares/2010/Circular-035-2010-BCRP.pdf" xr:uid="{948A8E8E-19CF-4556-8BF8-D68376A8047F}"/>
    <hyperlink ref="F83:H85" r:id="rId6" display="Circular 016-2020-BCRP (13/04/2020)" xr:uid="{C69A1367-9356-4D7E-8153-150246E19C5E}"/>
    <hyperlink ref="F85" r:id="rId7" display="http://www.bcrp.gob.pe/docs/Transparencia/Normas-Legales/Circulares/2010/Circular-035-2010-BCRP.pdf" xr:uid="{380EB6E1-B740-4E23-9DC0-E1CA8CD52BB5}"/>
    <hyperlink ref="F84" r:id="rId8" display="http://www.bcrp.gob.pe/docs/Transparencia/Normas-Legales/Circulares/2010/Circular-035-2010-BCRP.pdf" xr:uid="{5947ED77-F43D-4ACB-BFC1-1EC94729C625}"/>
    <hyperlink ref="F83" r:id="rId9" display="http://www.bcrp.gob.pe/docs/Transparencia/Normas-Legales/Circulares/2010/Circular-035-2010-BCRP.pdf" xr:uid="{B26D8DF9-9FF9-484A-9DE1-F0E46286B50D}"/>
    <hyperlink ref="F86:H86" r:id="rId10" display="Circular 033-2020-BCRP (19/12/2020)" xr:uid="{205B3800-80F4-4B14-8D7E-1ACD6229FBD1}"/>
    <hyperlink ref="F86" r:id="rId11" display="http://www.bcrp.gob.pe/docs/Transparencia/Normas-Legales/Circulares/2010/Circular-035-2010-BCRP.pdf" xr:uid="{E8C2DBFB-1FD9-47FA-B511-AA8884B1EC94}"/>
    <hyperlink ref="F81:H81" r:id="rId12" display="Circular 016-2020-BCRP (13/04/2020)" xr:uid="{A11A2657-06A2-47A4-B098-60F3CE148DA8}"/>
    <hyperlink ref="F81" r:id="rId13" display="http://www.bcrp.gob.pe/docs/Transparencia/Normas-Legales/Circulares/2010/Circular-035-2010-BCRP.pdf" xr:uid="{95E6CB03-FDA8-4D4C-B266-64E287362243}"/>
    <hyperlink ref="F82:H82" r:id="rId14" display="Circular 002-2015-BCRP (06/01/2015)" xr:uid="{80E73D7B-A23E-44C2-A2A5-B3F7883DD199}"/>
    <hyperlink ref="F82" r:id="rId15" display="http://www.bcrp.gob.pe/docs/Transparencia/Normas-Legales/Circulares/2010/Circular-035-2010-BCRP.pdf" xr:uid="{6309382D-4DA0-4140-8FE7-D588E0C7798D}"/>
    <hyperlink ref="F73:H73" r:id="rId16" display="Circular 016-2016-BCRP (04/05/2012)" xr:uid="{C4765040-EB1A-4AF1-9DF3-6BB853176FA7}"/>
    <hyperlink ref="F73" r:id="rId17" display="http://www.bcrp.gob.pe/docs/Transparencia/Normas-Legales/Circulares/2008/Circular-034-2008-BCRP.pdf" xr:uid="{E25E1677-C7EC-406D-86BB-5ED982DFC6F1}"/>
    <hyperlink ref="F72:H72" r:id="rId18" display="Circular 016-2016-BCRP (04/05/2012)" xr:uid="{A649AA55-9B46-4BFD-9687-9EF13A359A8E}"/>
    <hyperlink ref="F72" r:id="rId19" display="http://www.bcrp.gob.pe/docs/Transparencia/Normas-Legales/Circulares/2008/Circular-034-2008-BCRP.pdf" xr:uid="{BA67CB88-B201-4223-80FF-0B6A2750903F}"/>
    <hyperlink ref="F74:H74" r:id="rId20" display="Circular 043-2015-BCRP (27/11/2015)" xr:uid="{9E9EB671-BBFD-4688-AC58-0F76CDC2A2DA}"/>
    <hyperlink ref="F74" r:id="rId21" display="http://www.bcrp.gob.pe/docs/Transparencia/Normas-Legales/Circulares/2010/Circular-036-2010-BCRP.pdf" xr:uid="{35BFA2E2-5915-4B19-955B-CF9AF94B0A4B}"/>
    <hyperlink ref="F71:H71" r:id="rId22" display="Circular 021-2015-BCRP (08/05/2015)" xr:uid="{C588325C-CFF8-4EC4-9DAA-FFACF34F2444}"/>
    <hyperlink ref="F70:H70" r:id="rId23" display="Circular 021-2015-BCRP (08/05/2015)" xr:uid="{618674D1-BD78-4FA4-A999-D5BDE3581460}"/>
    <hyperlink ref="F71" r:id="rId24" display="http://www.bcrp.gob.pe/docs/Transparencia/Normas-Legales/Circulares/2010/Circular-035-2010-BCRP.pdf" xr:uid="{8F741608-295A-458A-8C97-18D653E0A61B}"/>
    <hyperlink ref="F70" r:id="rId25" display="http://www.bcrp.gob.pe/docs/Transparencia/Normas-Legales/Circulares/2010/Circular-035-2010-BCRP.pdf" xr:uid="{A8B20E6F-6997-4319-BA22-A53F3527787E}"/>
    <hyperlink ref="F69" r:id="rId26" display="http://www.bcrp.gob.pe/docs/Transparencia/Normas-Legales/Circulares/2010/Circular-035-2010-BCRP.pdf" xr:uid="{139E77D8-2C32-42BD-9FAF-F78376458873}"/>
    <hyperlink ref="F75" r:id="rId27" display="http://www.bcrp.gob.pe/docs/Transparencia/Normas-Legales/Circulares/2010/Circular-037-2010-BCRP.pdf" xr:uid="{94D6E64B-17FF-48AF-8188-7892F2FE89D7}"/>
    <hyperlink ref="F100:H100" r:id="rId28" display="Circular 023-2016-BCRP (11/10/2016)" xr:uid="{8ABD9CEA-7DC9-4BF1-AE00-49C9090987A9}"/>
    <hyperlink ref="F101:H101" r:id="rId29" display="Circular 023-2016-BCRP (11/10/2016)" xr:uid="{909B30DB-01F2-4E80-AA9B-EF192C306370}"/>
    <hyperlink ref="F95:H95" r:id="rId30" display="Circular 050-2013-BCRP (27/12/2013)" xr:uid="{AB50CF47-0BDE-4AF5-B1DE-E7D1441B8E6B}"/>
    <hyperlink ref="F95" r:id="rId31" display="http://www.bcrp.gob.pe/docs/Transparencia/Normas-Legales/Circulares/2010/Circular-035-2010-BCRP.pdf" xr:uid="{5A5E81FA-28E4-4C72-B22F-442D4122492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27"/>
  <sheetViews>
    <sheetView topLeftCell="A13" workbookViewId="0">
      <selection activeCell="B15" sqref="B15"/>
    </sheetView>
  </sheetViews>
  <sheetFormatPr baseColWidth="10" defaultColWidth="11.44140625" defaultRowHeight="23.25" customHeight="1" x14ac:dyDescent="0.3"/>
  <cols>
    <col min="1" max="1" width="20.33203125" style="32" customWidth="1"/>
    <col min="2" max="16384" width="11.44140625" style="32"/>
  </cols>
  <sheetData>
    <row r="1" spans="1:5" ht="23.25" customHeight="1" x14ac:dyDescent="0.3">
      <c r="A1" s="32" t="s">
        <v>41</v>
      </c>
    </row>
    <row r="2" spans="1:5" ht="23.25" customHeight="1" x14ac:dyDescent="0.3">
      <c r="A2" s="33" t="s">
        <v>57</v>
      </c>
    </row>
    <row r="3" spans="1:5" ht="23.25" customHeight="1" x14ac:dyDescent="0.3">
      <c r="A3" s="34" t="s">
        <v>18</v>
      </c>
    </row>
    <row r="4" spans="1:5" ht="23.25" customHeight="1" x14ac:dyDescent="0.3">
      <c r="A4" s="34" t="s">
        <v>61</v>
      </c>
    </row>
    <row r="5" spans="1:5" ht="23.25" customHeight="1" x14ac:dyDescent="0.3">
      <c r="A5" s="34" t="s">
        <v>62</v>
      </c>
    </row>
    <row r="7" spans="1:5" ht="23.25" customHeight="1" x14ac:dyDescent="0.3">
      <c r="A7" s="135" t="s">
        <v>86</v>
      </c>
      <c r="B7" s="136"/>
    </row>
    <row r="8" spans="1:5" ht="23.25" customHeight="1" x14ac:dyDescent="0.3">
      <c r="A8" s="39" t="s">
        <v>87</v>
      </c>
      <c r="B8" s="40" t="s">
        <v>88</v>
      </c>
    </row>
    <row r="9" spans="1:5" ht="23.25" customHeight="1" x14ac:dyDescent="0.3">
      <c r="A9" s="41" t="s">
        <v>34</v>
      </c>
      <c r="B9" s="42" t="s">
        <v>89</v>
      </c>
      <c r="D9" s="70" t="s">
        <v>155</v>
      </c>
      <c r="E9" s="32" t="s">
        <v>156</v>
      </c>
    </row>
    <row r="10" spans="1:5" ht="23.25" customHeight="1" x14ac:dyDescent="0.3">
      <c r="A10" s="41" t="s">
        <v>36</v>
      </c>
      <c r="B10" s="42" t="s">
        <v>90</v>
      </c>
      <c r="D10" s="70" t="s">
        <v>157</v>
      </c>
      <c r="E10" s="32" t="s">
        <v>158</v>
      </c>
    </row>
    <row r="11" spans="1:5" ht="23.25" customHeight="1" x14ac:dyDescent="0.3">
      <c r="A11" s="41" t="s">
        <v>54</v>
      </c>
      <c r="B11" s="42" t="s">
        <v>90</v>
      </c>
    </row>
    <row r="12" spans="1:5" ht="23.25" customHeight="1" x14ac:dyDescent="0.3">
      <c r="A12" s="41" t="s">
        <v>40</v>
      </c>
      <c r="B12" s="42" t="s">
        <v>91</v>
      </c>
    </row>
    <row r="13" spans="1:5" ht="23.25" customHeight="1" x14ac:dyDescent="0.3">
      <c r="A13" s="41" t="s">
        <v>92</v>
      </c>
      <c r="B13" s="42" t="s">
        <v>91</v>
      </c>
    </row>
    <row r="14" spans="1:5" ht="23.25" customHeight="1" x14ac:dyDescent="0.3">
      <c r="A14" s="41" t="s">
        <v>35</v>
      </c>
      <c r="B14" s="42" t="s">
        <v>91</v>
      </c>
    </row>
    <row r="15" spans="1:5" ht="23.25" customHeight="1" x14ac:dyDescent="0.3">
      <c r="A15" s="41" t="s">
        <v>63</v>
      </c>
      <c r="B15" s="42" t="s">
        <v>93</v>
      </c>
    </row>
    <row r="16" spans="1:5" ht="23.25" customHeight="1" x14ac:dyDescent="0.3">
      <c r="A16" s="41" t="s">
        <v>94</v>
      </c>
      <c r="B16" s="42" t="s">
        <v>93</v>
      </c>
    </row>
    <row r="17" spans="1:2" ht="23.25" customHeight="1" x14ac:dyDescent="0.3">
      <c r="A17" s="41" t="s">
        <v>95</v>
      </c>
      <c r="B17" s="42" t="s">
        <v>93</v>
      </c>
    </row>
    <row r="18" spans="1:2" ht="23.25" customHeight="1" x14ac:dyDescent="0.3">
      <c r="A18" s="41" t="s">
        <v>96</v>
      </c>
      <c r="B18" s="42" t="s">
        <v>90</v>
      </c>
    </row>
    <row r="19" spans="1:2" ht="23.25" customHeight="1" x14ac:dyDescent="0.3">
      <c r="A19" s="41" t="s">
        <v>97</v>
      </c>
      <c r="B19" s="42" t="s">
        <v>98</v>
      </c>
    </row>
    <row r="20" spans="1:2" ht="23.25" customHeight="1" x14ac:dyDescent="0.3">
      <c r="A20" s="41" t="s">
        <v>149</v>
      </c>
      <c r="B20" s="42" t="s">
        <v>98</v>
      </c>
    </row>
    <row r="21" spans="1:2" ht="23.25" customHeight="1" x14ac:dyDescent="0.3">
      <c r="A21" s="41" t="s">
        <v>99</v>
      </c>
      <c r="B21" s="42" t="s">
        <v>100</v>
      </c>
    </row>
    <row r="22" spans="1:2" ht="23.25" customHeight="1" x14ac:dyDescent="0.3">
      <c r="A22" s="41" t="s">
        <v>101</v>
      </c>
      <c r="B22" s="42" t="s">
        <v>100</v>
      </c>
    </row>
    <row r="23" spans="1:2" ht="23.25" customHeight="1" x14ac:dyDescent="0.3">
      <c r="A23" s="43" t="s">
        <v>155</v>
      </c>
      <c r="B23" s="44" t="s">
        <v>91</v>
      </c>
    </row>
    <row r="24" spans="1:2" ht="23.25" customHeight="1" x14ac:dyDescent="0.3">
      <c r="A24" s="43" t="s">
        <v>161</v>
      </c>
      <c r="B24" s="44" t="s">
        <v>91</v>
      </c>
    </row>
    <row r="25" spans="1:2" ht="23.25" customHeight="1" x14ac:dyDescent="0.3">
      <c r="A25" s="32" t="s">
        <v>58</v>
      </c>
      <c r="B25" s="44" t="s">
        <v>91</v>
      </c>
    </row>
    <row r="26" spans="1:2" ht="23.25" customHeight="1" x14ac:dyDescent="0.3">
      <c r="A26" s="32" t="s">
        <v>175</v>
      </c>
      <c r="B26" s="44" t="s">
        <v>173</v>
      </c>
    </row>
    <row r="27" spans="1:2" ht="23.25" customHeight="1" x14ac:dyDescent="0.3">
      <c r="A27" s="32" t="s">
        <v>176</v>
      </c>
      <c r="B27" s="32" t="s">
        <v>177</v>
      </c>
    </row>
  </sheetData>
  <mergeCells count="1">
    <mergeCell ref="A7:B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6:I44"/>
  <sheetViews>
    <sheetView workbookViewId="0">
      <selection activeCell="C10" sqref="C10"/>
    </sheetView>
  </sheetViews>
  <sheetFormatPr baseColWidth="10" defaultColWidth="11.44140625" defaultRowHeight="14.4" x14ac:dyDescent="0.3"/>
  <cols>
    <col min="1" max="1" width="16.44140625" style="32" customWidth="1"/>
    <col min="2" max="8" width="11.44140625" style="32"/>
    <col min="9" max="9" width="8.5546875" style="32" customWidth="1"/>
    <col min="10" max="10" width="18.44140625" style="32" bestFit="1" customWidth="1"/>
    <col min="11" max="16384" width="11.44140625" style="32"/>
  </cols>
  <sheetData>
    <row r="6" spans="1:9" x14ac:dyDescent="0.3">
      <c r="A6" s="46" t="s">
        <v>121</v>
      </c>
      <c r="B6" s="54" t="s">
        <v>120</v>
      </c>
    </row>
    <row r="7" spans="1:9" x14ac:dyDescent="0.3">
      <c r="A7" s="46" t="s">
        <v>117</v>
      </c>
      <c r="B7" s="51" t="s">
        <v>118</v>
      </c>
      <c r="C7" s="51" t="s">
        <v>119</v>
      </c>
      <c r="D7" s="65">
        <v>3900</v>
      </c>
    </row>
    <row r="9" spans="1:9" x14ac:dyDescent="0.3">
      <c r="A9" s="46" t="s">
        <v>102</v>
      </c>
    </row>
    <row r="10" spans="1:9" x14ac:dyDescent="0.3">
      <c r="A10" s="32" t="s">
        <v>103</v>
      </c>
      <c r="B10" s="51" t="str">
        <f>IF(Subastas!B$17="","",Subastas!B$17)</f>
        <v>SCV-1864</v>
      </c>
      <c r="C10" s="51" t="e">
        <f>IF(Subastas!#REF!="","",Subastas!#REF!)</f>
        <v>#REF!</v>
      </c>
      <c r="D10" s="51" t="e">
        <f>IF(Subastas!#REF!="","",Subastas!#REF!)</f>
        <v>#REF!</v>
      </c>
      <c r="E10" s="51" t="e">
        <f>IF(Subastas!#REF!="","",Subastas!#REF!)</f>
        <v>#REF!</v>
      </c>
      <c r="F10" s="51" t="e">
        <f>IF(Subastas!#REF!="","",Subastas!#REF!)</f>
        <v>#REF!</v>
      </c>
      <c r="G10" s="51" t="e">
        <f>IF(Subastas!#REF!="","",Subastas!#REF!)</f>
        <v>#REF!</v>
      </c>
      <c r="H10" s="51" t="str">
        <f>IF(Subastas!C$17="","",Subastas!C$17)</f>
        <v>SCV-1865</v>
      </c>
    </row>
    <row r="11" spans="1:9" x14ac:dyDescent="0.3">
      <c r="A11" s="32" t="s">
        <v>104</v>
      </c>
      <c r="B11" s="64">
        <f>IF(Subastas!B$18="","",Subastas!B$18)</f>
        <v>200</v>
      </c>
      <c r="C11" s="64" t="e">
        <f>IF(Subastas!#REF!="","",Subastas!#REF!)</f>
        <v>#REF!</v>
      </c>
      <c r="D11" s="64" t="e">
        <f>IF(Subastas!#REF!="","",Subastas!#REF!)</f>
        <v>#REF!</v>
      </c>
      <c r="E11" s="64" t="e">
        <f>IF(Subastas!#REF!="","",Subastas!#REF!)</f>
        <v>#REF!</v>
      </c>
      <c r="F11" s="64" t="e">
        <f>IF(Subastas!#REF!="","",Subastas!#REF!)</f>
        <v>#REF!</v>
      </c>
      <c r="G11" s="64" t="e">
        <f>IF(Subastas!#REF!="","",Subastas!#REF!)</f>
        <v>#REF!</v>
      </c>
      <c r="H11" s="64">
        <f>IF(Subastas!C$18="","",Subastas!C$18)</f>
        <v>200</v>
      </c>
      <c r="I11" s="63"/>
    </row>
    <row r="12" spans="1:9" x14ac:dyDescent="0.3">
      <c r="A12" s="32" t="s">
        <v>105</v>
      </c>
      <c r="B12" s="51" t="str">
        <f>SUBSTITUTE(SUBSTITUTE(SUBSTITUTE(SUBSTITUTE(SUBSTITUTE(IF(Subastas!B$19="","",Subastas!B$19),"meses","months"),"años","years"),"mes","month"),"año","year"),"semana","week")</f>
        <v>3 months</v>
      </c>
      <c r="C12" s="51" t="e">
        <f>SUBSTITUTE(SUBSTITUTE(SUBSTITUTE(SUBSTITUTE(SUBSTITUTE(IF(Subastas!#REF!="","",Subastas!#REF!),"meses","months"),"años","years"),"mes","month"),"año","year"),"semana","week")</f>
        <v>#REF!</v>
      </c>
      <c r="D12" s="51" t="e">
        <f>SUBSTITUTE(SUBSTITUTE(SUBSTITUTE(SUBSTITUTE(SUBSTITUTE(IF(Subastas!#REF!="","",Subastas!#REF!),"meses","months"),"años","years"),"mes","month"),"año","year"),"semana","week")</f>
        <v>#REF!</v>
      </c>
      <c r="E12" s="51" t="e">
        <f>SUBSTITUTE(SUBSTITUTE(SUBSTITUTE(SUBSTITUTE(SUBSTITUTE(IF(Subastas!#REF!="","",Subastas!#REF!),"meses","months"),"años","years"),"mes","month"),"año","year"),"semana","week")</f>
        <v>#REF!</v>
      </c>
      <c r="F12" s="51" t="e">
        <f>SUBSTITUTE(SUBSTITUTE(SUBSTITUTE(SUBSTITUTE(SUBSTITUTE(IF(Subastas!#REF!="","",Subastas!#REF!),"meses","months"),"años","years"),"mes","month"),"año","year"),"semana","week")</f>
        <v>#REF!</v>
      </c>
      <c r="G12" s="51" t="e">
        <f>SUBSTITUTE(SUBSTITUTE(SUBSTITUTE(SUBSTITUTE(SUBSTITUTE(IF(Subastas!#REF!="","",Subastas!#REF!),"meses","months"),"años","years"),"mes","month"),"año","year"),"semana","week")</f>
        <v>#REF!</v>
      </c>
      <c r="H12" s="51" t="str">
        <f>SUBSTITUTE(SUBSTITUTE(SUBSTITUTE(SUBSTITUTE(SUBSTITUTE(IF(Subastas!C$19="","",Subastas!C$19),"meses","months"),"años","years"),"mes","month"),"año","year"),"semana","week")</f>
        <v>9 months</v>
      </c>
    </row>
    <row r="13" spans="1:9" x14ac:dyDescent="0.3">
      <c r="A13" s="32" t="s">
        <v>106</v>
      </c>
      <c r="B13" s="55">
        <f>IF(Subastas!B$20="","",Subastas!B$20)</f>
        <v>45273</v>
      </c>
      <c r="C13" s="55" t="e">
        <f>IF(Subastas!#REF!="","",Subastas!#REF!)</f>
        <v>#REF!</v>
      </c>
      <c r="D13" s="55" t="e">
        <f>IF(Subastas!#REF!="","",Subastas!#REF!)</f>
        <v>#REF!</v>
      </c>
      <c r="E13" s="51" t="e">
        <f>IF(Subastas!#REF!="","",Subastas!#REF!)</f>
        <v>#REF!</v>
      </c>
      <c r="F13" s="51" t="e">
        <f>IF(Subastas!#REF!="","",Subastas!#REF!)</f>
        <v>#REF!</v>
      </c>
      <c r="G13" s="51" t="e">
        <f>IF(Subastas!#REF!="","",Subastas!#REF!)</f>
        <v>#REF!</v>
      </c>
      <c r="H13" s="51">
        <f>IF(Subastas!C$20="","",Subastas!C$20)</f>
        <v>45273</v>
      </c>
    </row>
    <row r="14" spans="1:9" x14ac:dyDescent="0.3">
      <c r="A14" s="32" t="s">
        <v>107</v>
      </c>
      <c r="B14" s="55">
        <f>IF(Subastas!B$21="","",Subastas!B$21)</f>
        <v>45364</v>
      </c>
      <c r="C14" s="55" t="e">
        <f>IF(Subastas!#REF!="","",Subastas!#REF!)</f>
        <v>#REF!</v>
      </c>
      <c r="D14" s="55" t="e">
        <f>IF(Subastas!#REF!="","",Subastas!#REF!)</f>
        <v>#REF!</v>
      </c>
      <c r="E14" s="51" t="e">
        <f>IF(Subastas!#REF!="","",Subastas!#REF!)</f>
        <v>#REF!</v>
      </c>
      <c r="F14" s="51" t="e">
        <f>IF(Subastas!#REF!="","",Subastas!#REF!)</f>
        <v>#REF!</v>
      </c>
      <c r="G14" s="51" t="e">
        <f>IF(Subastas!#REF!="","",Subastas!#REF!)</f>
        <v>#REF!</v>
      </c>
      <c r="H14" s="51">
        <f>IF(Subastas!C$21="","",Subastas!C$21)</f>
        <v>45548</v>
      </c>
    </row>
    <row r="15" spans="1:9" x14ac:dyDescent="0.3">
      <c r="A15" s="32" t="s">
        <v>108</v>
      </c>
      <c r="B15" s="51">
        <f>IF(Subastas!B$22="","",Subastas!B$22)</f>
        <v>91</v>
      </c>
      <c r="C15" s="51" t="e">
        <f>IF(Subastas!#REF!="","",Subastas!#REF!)</f>
        <v>#REF!</v>
      </c>
      <c r="D15" s="51" t="e">
        <f>IF(Subastas!#REF!="","",Subastas!#REF!)</f>
        <v>#REF!</v>
      </c>
      <c r="E15" s="51" t="e">
        <f>IF(Subastas!#REF!="","",Subastas!#REF!)</f>
        <v>#REF!</v>
      </c>
      <c r="F15" s="51" t="e">
        <f>IF(Subastas!#REF!="","",Subastas!#REF!)</f>
        <v>#REF!</v>
      </c>
      <c r="G15" s="51" t="e">
        <f>IF(Subastas!#REF!="","",Subastas!#REF!)</f>
        <v>#REF!</v>
      </c>
      <c r="H15" s="51">
        <f>IF(Subastas!C$22="","",Subastas!C$22)</f>
        <v>275</v>
      </c>
    </row>
    <row r="16" spans="1:9" x14ac:dyDescent="0.3">
      <c r="A16" s="32" t="s">
        <v>109</v>
      </c>
      <c r="B16" s="53">
        <f>IF(Subastas!B$25="","",Subastas!B$25)</f>
        <v>0.39930555555555558</v>
      </c>
      <c r="C16" s="53" t="e">
        <f>IF(Subastas!#REF!="","",Subastas!#REF!)</f>
        <v>#REF!</v>
      </c>
      <c r="D16" s="53" t="e">
        <f>IF(Subastas!#REF!="","",Subastas!#REF!)</f>
        <v>#REF!</v>
      </c>
      <c r="E16" s="51" t="e">
        <f>IF(Subastas!#REF!="","",Subastas!#REF!)</f>
        <v>#REF!</v>
      </c>
      <c r="F16" s="51" t="e">
        <f>IF(Subastas!#REF!="","",Subastas!#REF!)</f>
        <v>#REF!</v>
      </c>
      <c r="G16" s="51" t="e">
        <f>IF(Subastas!#REF!="","",Subastas!#REF!)</f>
        <v>#REF!</v>
      </c>
      <c r="H16" s="51">
        <f>IF(Subastas!C$25="","",Subastas!C$25)</f>
        <v>0.40972222222222227</v>
      </c>
    </row>
    <row r="17" spans="1:8" x14ac:dyDescent="0.3">
      <c r="A17" s="32" t="s">
        <v>110</v>
      </c>
      <c r="B17" s="51" t="str">
        <f>IF(Subastas!B$26="","",Subastas!B$26)</f>
        <v>G-8</v>
      </c>
      <c r="C17" s="51" t="e">
        <f>IF(Subastas!#REF!="","",Subastas!#REF!)</f>
        <v>#REF!</v>
      </c>
      <c r="D17" s="51" t="e">
        <f>IF(Subastas!#REF!="","",Subastas!#REF!)</f>
        <v>#REF!</v>
      </c>
      <c r="E17" s="51" t="e">
        <f>IF(Subastas!#REF!="","",Subastas!#REF!)</f>
        <v>#REF!</v>
      </c>
      <c r="F17" s="51" t="e">
        <f>IF(Subastas!#REF!="","",Subastas!#REF!)</f>
        <v>#REF!</v>
      </c>
      <c r="G17" s="51" t="e">
        <f>IF(Subastas!#REF!="","",Subastas!#REF!)</f>
        <v>#REF!</v>
      </c>
      <c r="H17" s="51" t="str">
        <f>IF(Subastas!C$26="","",Subastas!C$26)</f>
        <v>G-8</v>
      </c>
    </row>
    <row r="19" spans="1:8" x14ac:dyDescent="0.3">
      <c r="A19" s="47" t="s">
        <v>111</v>
      </c>
      <c r="B19" s="46" t="s">
        <v>112</v>
      </c>
      <c r="C19" s="49">
        <v>2.5</v>
      </c>
      <c r="D19" s="50" t="s">
        <v>113</v>
      </c>
      <c r="E19" s="48">
        <v>0.33119999999999999</v>
      </c>
    </row>
    <row r="21" spans="1:8" x14ac:dyDescent="0.3">
      <c r="A21" s="46" t="s">
        <v>114</v>
      </c>
      <c r="B21" s="32" t="s">
        <v>16</v>
      </c>
      <c r="C21" s="46" t="s">
        <v>115</v>
      </c>
      <c r="D21" s="48">
        <v>4521</v>
      </c>
      <c r="E21" s="48">
        <v>4561</v>
      </c>
      <c r="F21" s="48">
        <v>4529</v>
      </c>
      <c r="G21" s="48" t="s">
        <v>116</v>
      </c>
      <c r="H21" s="48" t="s">
        <v>17</v>
      </c>
    </row>
    <row r="22" spans="1:8" s="60" customFormat="1" x14ac:dyDescent="0.3">
      <c r="A22" s="59"/>
      <c r="C22" s="59"/>
      <c r="D22" s="61"/>
      <c r="E22" s="61"/>
      <c r="F22" s="61"/>
      <c r="G22" s="61"/>
      <c r="H22" s="61"/>
    </row>
    <row r="24" spans="1:8" x14ac:dyDescent="0.3">
      <c r="A24" s="32" t="s">
        <v>103</v>
      </c>
      <c r="B24" s="51" t="str">
        <f>IF(Subastas!B$17="","",Subastas!B$17)</f>
        <v>SCV-1864</v>
      </c>
      <c r="C24" s="51" t="e">
        <f>IF(Subastas!#REF!="","",Subastas!#REF!)</f>
        <v>#REF!</v>
      </c>
      <c r="D24" s="51" t="e">
        <f>IF(Subastas!#REF!="","",Subastas!#REF!)</f>
        <v>#REF!</v>
      </c>
      <c r="E24" s="51" t="e">
        <f>IF(Subastas!#REF!="","",Subastas!#REF!)</f>
        <v>#REF!</v>
      </c>
      <c r="F24" s="51" t="e">
        <f>IF(Subastas!#REF!="","",Subastas!#REF!)</f>
        <v>#REF!</v>
      </c>
      <c r="G24" s="51" t="e">
        <f>IF(Subastas!#REF!="","",Subastas!#REF!)</f>
        <v>#REF!</v>
      </c>
      <c r="H24" s="51" t="str">
        <f>IF(Subastas!C$17="","",Subastas!C$17)</f>
        <v>SCV-1865</v>
      </c>
    </row>
    <row r="25" spans="1:8" x14ac:dyDescent="0.3">
      <c r="A25" s="32" t="s">
        <v>122</v>
      </c>
      <c r="B25" s="64">
        <f>IF(Subastas!B$18="","",Subastas!B$18)</f>
        <v>200</v>
      </c>
      <c r="C25" s="64" t="e">
        <f>IF(Subastas!#REF!="","",Subastas!#REF!)</f>
        <v>#REF!</v>
      </c>
      <c r="D25" s="64" t="e">
        <f>IF(Subastas!#REF!="","",Subastas!#REF!)</f>
        <v>#REF!</v>
      </c>
      <c r="E25" s="64" t="e">
        <f>IF(Subastas!#REF!="","",Subastas!#REF!)</f>
        <v>#REF!</v>
      </c>
      <c r="F25" s="64" t="e">
        <f>IF(Subastas!#REF!="","",Subastas!#REF!)</f>
        <v>#REF!</v>
      </c>
      <c r="G25" s="64" t="e">
        <f>IF(Subastas!#REF!="","",Subastas!#REF!)</f>
        <v>#REF!</v>
      </c>
      <c r="H25" s="64">
        <f>IF(Subastas!C$18="","",Subastas!C$18)</f>
        <v>200</v>
      </c>
    </row>
    <row r="26" spans="1:8" x14ac:dyDescent="0.3">
      <c r="A26" s="32" t="s">
        <v>123</v>
      </c>
      <c r="B26" s="64">
        <f>IF(Subastas!B$29="","",Subastas!B$29)</f>
        <v>555</v>
      </c>
      <c r="C26" s="64" t="e">
        <f>IF(Subastas!#REF!="","",Subastas!#REF!)</f>
        <v>#REF!</v>
      </c>
      <c r="D26" s="64" t="e">
        <f>IF(Subastas!#REF!="","",Subastas!#REF!)</f>
        <v>#REF!</v>
      </c>
      <c r="E26" s="64" t="e">
        <f>IF(Subastas!#REF!="","",Subastas!#REF!)</f>
        <v>#REF!</v>
      </c>
      <c r="F26" s="64" t="e">
        <f>IF(Subastas!#REF!="","",Subastas!#REF!)</f>
        <v>#REF!</v>
      </c>
      <c r="G26" s="64" t="e">
        <f>IF(Subastas!#REF!="","",Subastas!#REF!)</f>
        <v>#REF!</v>
      </c>
      <c r="H26" s="64">
        <f>IF(Subastas!C$29="","",Subastas!C$29)</f>
        <v>691</v>
      </c>
    </row>
    <row r="27" spans="1:8" x14ac:dyDescent="0.3">
      <c r="A27" s="32" t="s">
        <v>124</v>
      </c>
      <c r="B27" s="62">
        <f>IF(Subastas!B$30="","",Subastas!B$30)</f>
        <v>35</v>
      </c>
      <c r="C27" s="62" t="e">
        <f>IF(Subastas!#REF!="","",Subastas!#REF!)</f>
        <v>#REF!</v>
      </c>
      <c r="D27" s="62" t="e">
        <f>IF(Subastas!#REF!="","",Subastas!#REF!)</f>
        <v>#REF!</v>
      </c>
      <c r="E27" s="62" t="e">
        <f>IF(Subastas!#REF!="","",Subastas!#REF!)</f>
        <v>#REF!</v>
      </c>
      <c r="F27" s="62" t="e">
        <f>IF(Subastas!#REF!="","",Subastas!#REF!)</f>
        <v>#REF!</v>
      </c>
      <c r="G27" s="62" t="e">
        <f>IF(Subastas!#REF!="","",Subastas!#REF!)</f>
        <v>#REF!</v>
      </c>
      <c r="H27" s="62">
        <f>IF(Subastas!C$30="","",Subastas!C$30)</f>
        <v>70</v>
      </c>
    </row>
    <row r="28" spans="1:8" x14ac:dyDescent="0.3">
      <c r="A28" s="32" t="s">
        <v>125</v>
      </c>
      <c r="B28" s="51">
        <f>IF(Subastas!B$22="","",Subastas!B$22)</f>
        <v>91</v>
      </c>
      <c r="C28" s="51" t="e">
        <f>IF(Subastas!#REF!="","",Subastas!#REF!)</f>
        <v>#REF!</v>
      </c>
      <c r="D28" s="51" t="e">
        <f>IF(Subastas!#REF!="","",Subastas!#REF!)</f>
        <v>#REF!</v>
      </c>
      <c r="E28" s="51" t="e">
        <f>IF(Subastas!#REF!="","",Subastas!#REF!)</f>
        <v>#REF!</v>
      </c>
      <c r="F28" s="51" t="e">
        <f>IF(Subastas!#REF!="","",Subastas!#REF!)</f>
        <v>#REF!</v>
      </c>
      <c r="G28" s="51" t="e">
        <f>IF(Subastas!#REF!="","",Subastas!#REF!)</f>
        <v>#REF!</v>
      </c>
      <c r="H28" s="51">
        <f>IF(Subastas!C$22="","",Subastas!C$22)</f>
        <v>275</v>
      </c>
    </row>
    <row r="29" spans="1:8" x14ac:dyDescent="0.3">
      <c r="A29" s="56" t="s">
        <v>126</v>
      </c>
    </row>
    <row r="30" spans="1:8" x14ac:dyDescent="0.3">
      <c r="A30" s="32" t="s">
        <v>127</v>
      </c>
      <c r="B30" s="57">
        <f>IF(Subastas!B$32="","",Subastas!B$32)</f>
        <v>5.72</v>
      </c>
      <c r="C30" s="57" t="e">
        <f>IF(Subastas!#REF!="","",Subastas!#REF!)</f>
        <v>#REF!</v>
      </c>
      <c r="D30" s="57" t="e">
        <f>IF(Subastas!#REF!="","",Subastas!#REF!)</f>
        <v>#REF!</v>
      </c>
      <c r="E30" s="57" t="e">
        <f>IF(Subastas!#REF!="","",Subastas!#REF!)</f>
        <v>#REF!</v>
      </c>
      <c r="F30" s="57" t="e">
        <f>IF(Subastas!#REF!="","",Subastas!#REF!)</f>
        <v>#REF!</v>
      </c>
      <c r="G30" s="57" t="e">
        <f>IF(Subastas!#REF!="","",Subastas!#REF!)</f>
        <v>#REF!</v>
      </c>
      <c r="H30" s="57">
        <f>IF(Subastas!C$32="","",Subastas!C$32)</f>
        <v>5.69</v>
      </c>
    </row>
    <row r="31" spans="1:8" x14ac:dyDescent="0.3">
      <c r="A31" s="32" t="s">
        <v>128</v>
      </c>
      <c r="B31" s="57">
        <f>IF(Subastas!B$33="","",Subastas!B$33)</f>
        <v>5.74</v>
      </c>
      <c r="C31" s="57" t="e">
        <f>IF(Subastas!#REF!="","",Subastas!#REF!)</f>
        <v>#REF!</v>
      </c>
      <c r="D31" s="57" t="e">
        <f>IF(Subastas!#REF!="","",Subastas!#REF!)</f>
        <v>#REF!</v>
      </c>
      <c r="E31" s="57" t="e">
        <f>IF(Subastas!#REF!="","",Subastas!#REF!)</f>
        <v>#REF!</v>
      </c>
      <c r="F31" s="57" t="e">
        <f>IF(Subastas!#REF!="","",Subastas!#REF!)</f>
        <v>#REF!</v>
      </c>
      <c r="G31" s="57" t="e">
        <f>IF(Subastas!#REF!="","",Subastas!#REF!)</f>
        <v>#REF!</v>
      </c>
      <c r="H31" s="57">
        <f>IF(Subastas!C$33="","",Subastas!C$33)</f>
        <v>5.75</v>
      </c>
    </row>
    <row r="32" spans="1:8" x14ac:dyDescent="0.3">
      <c r="A32" s="32" t="s">
        <v>129</v>
      </c>
      <c r="B32" s="57">
        <f>IF(Subastas!B$34="","",Subastas!B$34)</f>
        <v>5.73</v>
      </c>
      <c r="C32" s="57" t="e">
        <f>IF(Subastas!#REF!="","",Subastas!#REF!)</f>
        <v>#REF!</v>
      </c>
      <c r="D32" s="57" t="e">
        <f>IF(Subastas!#REF!="","",Subastas!#REF!)</f>
        <v>#REF!</v>
      </c>
      <c r="E32" s="57" t="e">
        <f>IF(Subastas!#REF!="","",Subastas!#REF!)</f>
        <v>#REF!</v>
      </c>
      <c r="F32" s="57" t="e">
        <f>IF(Subastas!#REF!="","",Subastas!#REF!)</f>
        <v>#REF!</v>
      </c>
      <c r="G32" s="57" t="e">
        <f>IF(Subastas!#REF!="","",Subastas!#REF!)</f>
        <v>#REF!</v>
      </c>
      <c r="H32" s="57">
        <f>IF(Subastas!C$34="","",Subastas!C$34)</f>
        <v>5.72</v>
      </c>
    </row>
    <row r="33" spans="1:9" x14ac:dyDescent="0.3">
      <c r="A33" s="56" t="s">
        <v>130</v>
      </c>
    </row>
    <row r="34" spans="1:9" x14ac:dyDescent="0.3">
      <c r="A34" s="32" t="s">
        <v>127</v>
      </c>
      <c r="B34" s="52"/>
      <c r="C34" s="52" t="e">
        <f>IF(Subastas!#REF!="","",Subastas!#REF!)</f>
        <v>#REF!</v>
      </c>
      <c r="D34" s="52"/>
      <c r="E34" s="52" t="e">
        <f>IF(Subastas!#REF!="","",Subastas!#REF!)</f>
        <v>#REF!</v>
      </c>
      <c r="F34" s="52" t="e">
        <f>IF(Subastas!#REF!="","",Subastas!#REF!)</f>
        <v>#REF!</v>
      </c>
      <c r="G34" s="52" t="e">
        <f>IF(Subastas!#REF!="","",Subastas!#REF!)</f>
        <v>#REF!</v>
      </c>
      <c r="H34" s="52" t="str">
        <f>IF(Subastas!C$36="","",Subastas!C$36)</f>
        <v/>
      </c>
      <c r="I34" s="58"/>
    </row>
    <row r="35" spans="1:9" x14ac:dyDescent="0.3">
      <c r="A35" s="32" t="s">
        <v>128</v>
      </c>
      <c r="B35" s="52" t="str">
        <f>IF(Subastas!B$37="","",Subastas!B$37)</f>
        <v/>
      </c>
      <c r="C35" s="52" t="e">
        <f>IF(Subastas!#REF!="","",Subastas!#REF!)</f>
        <v>#REF!</v>
      </c>
      <c r="D35" s="52" t="e">
        <f>IF(Subastas!#REF!="","",Subastas!#REF!)</f>
        <v>#REF!</v>
      </c>
      <c r="E35" s="52" t="e">
        <f>IF(Subastas!#REF!="","",Subastas!#REF!)</f>
        <v>#REF!</v>
      </c>
      <c r="F35" s="52" t="e">
        <f>IF(Subastas!#REF!="","",Subastas!#REF!)</f>
        <v>#REF!</v>
      </c>
      <c r="G35" s="52" t="e">
        <f>IF(Subastas!#REF!="","",Subastas!#REF!)</f>
        <v>#REF!</v>
      </c>
      <c r="H35" s="52" t="str">
        <f>IF(Subastas!C$37="","",Subastas!C$37)</f>
        <v/>
      </c>
      <c r="I35" s="58"/>
    </row>
    <row r="36" spans="1:9" x14ac:dyDescent="0.3">
      <c r="A36" s="32" t="s">
        <v>129</v>
      </c>
      <c r="B36" s="52" t="str">
        <f>IF(Subastas!B$38="","",Subastas!B$38)</f>
        <v/>
      </c>
      <c r="C36" s="52" t="e">
        <f>IF(Subastas!#REF!="","",Subastas!#REF!)</f>
        <v>#REF!</v>
      </c>
      <c r="D36" s="52" t="e">
        <f>IF(Subastas!#REF!="","",Subastas!#REF!)</f>
        <v>#REF!</v>
      </c>
      <c r="E36" s="52" t="e">
        <f>IF(Subastas!#REF!="","",Subastas!#REF!)</f>
        <v>#REF!</v>
      </c>
      <c r="F36" s="52" t="e">
        <f>IF(Subastas!#REF!="","",Subastas!#REF!)</f>
        <v>#REF!</v>
      </c>
      <c r="G36" s="52" t="e">
        <f>IF(Subastas!#REF!="","",Subastas!#REF!)</f>
        <v>#REF!</v>
      </c>
      <c r="H36" s="52" t="str">
        <f>IF(Subastas!C$38="","",Subastas!C$38)</f>
        <v/>
      </c>
      <c r="I36" s="58"/>
    </row>
    <row r="38" spans="1:9" x14ac:dyDescent="0.3">
      <c r="A38" s="56" t="s">
        <v>131</v>
      </c>
    </row>
    <row r="39" spans="1:9" x14ac:dyDescent="0.3">
      <c r="A39" s="32" t="s">
        <v>40</v>
      </c>
      <c r="B39" s="63">
        <f>+Subastas!E69</f>
        <v>400</v>
      </c>
      <c r="C39" s="32" t="s">
        <v>134</v>
      </c>
      <c r="D39" s="63">
        <f>+Subastas!E81</f>
        <v>10627.059619500003</v>
      </c>
      <c r="E39" s="32" t="s">
        <v>139</v>
      </c>
      <c r="F39" s="63">
        <f>+Subastas!E101</f>
        <v>45074.80000000001</v>
      </c>
    </row>
    <row r="40" spans="1:9" x14ac:dyDescent="0.3">
      <c r="A40" s="32" t="s">
        <v>34</v>
      </c>
      <c r="B40" s="63">
        <f>+Subastas!E72</f>
        <v>31711.599999999977</v>
      </c>
      <c r="C40" s="32" t="s">
        <v>135</v>
      </c>
      <c r="D40" s="63">
        <f>+Subastas!E85</f>
        <v>0</v>
      </c>
      <c r="E40" s="32" t="s">
        <v>35</v>
      </c>
      <c r="F40" s="63">
        <f>+Subastas!E74</f>
        <v>0</v>
      </c>
    </row>
    <row r="41" spans="1:9" x14ac:dyDescent="0.3">
      <c r="A41" s="32" t="s">
        <v>54</v>
      </c>
      <c r="B41" s="63">
        <f>+Subastas!E73</f>
        <v>1828</v>
      </c>
      <c r="C41" s="32" t="s">
        <v>136</v>
      </c>
      <c r="D41" s="63">
        <f>+Subastas!E82</f>
        <v>262</v>
      </c>
      <c r="F41" s="63"/>
    </row>
    <row r="42" spans="1:9" x14ac:dyDescent="0.3">
      <c r="A42" s="32" t="s">
        <v>132</v>
      </c>
      <c r="B42" s="63">
        <f>+Subastas!E70</f>
        <v>5917.6</v>
      </c>
      <c r="C42" s="32" t="s">
        <v>137</v>
      </c>
      <c r="D42" s="63">
        <f>+Subastas!E83</f>
        <v>0</v>
      </c>
      <c r="F42" s="63"/>
    </row>
    <row r="43" spans="1:9" x14ac:dyDescent="0.3">
      <c r="A43" s="32" t="s">
        <v>133</v>
      </c>
      <c r="B43" s="63">
        <f>+Subastas!E71</f>
        <v>0</v>
      </c>
      <c r="C43" s="32" t="s">
        <v>138</v>
      </c>
      <c r="D43" s="63">
        <f>+Subastas!E84</f>
        <v>0</v>
      </c>
      <c r="F43" s="63"/>
    </row>
    <row r="44" spans="1:9" s="60" customFormat="1" x14ac:dyDescent="0.3"/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Subastas</vt:lpstr>
      <vt:lpstr>Códigos</vt:lpstr>
      <vt:lpstr>Bloomberg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Zavalaga Zuniga, Jesus Antonio</cp:lastModifiedBy>
  <cp:lastPrinted>2020-05-14T19:07:16Z</cp:lastPrinted>
  <dcterms:created xsi:type="dcterms:W3CDTF">2010-11-09T22:44:10Z</dcterms:created>
  <dcterms:modified xsi:type="dcterms:W3CDTF">2023-12-14T13:16:42Z</dcterms:modified>
</cp:coreProperties>
</file>